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720" documentId="6_{FFC7F13B-3C29-4B73-9A84-36E90138DB09}" xr6:coauthVersionLast="47" xr6:coauthVersionMax="47" xr10:uidLastSave="{426333B4-79A9-4D55-87FA-C006FC4638DB}"/>
  <bookViews>
    <workbookView xWindow="1170" yWindow="285" windowWidth="27630" windowHeight="15915" tabRatio="547"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definedNames>
    <definedName name="_xlnm.Print_Area" localSheetId="9">維持管理!$B$2:$K$27</definedName>
    <definedName name="_xlnm.Print_Area" localSheetId="2">作付増加!$B$2:$P$51</definedName>
    <definedName name="_xlnm.Print_Area" localSheetId="1">事業費!$B$2:$Q$39</definedName>
    <definedName name="_xlnm.Print_Area" localSheetId="8">就業機会!$B$2:$J$26</definedName>
    <definedName name="_xlnm.Print_Area" localSheetId="0">総括表!$B$2:$P$32</definedName>
    <definedName name="_xlnm.Print_Area" localSheetId="3">単収増加!$B$2:$P$51</definedName>
    <definedName name="_xlnm.Print_Area" localSheetId="5">農産加工!$B$2:$N$30</definedName>
    <definedName name="_xlnm.Print_Area" localSheetId="10">廃用損失!$B$2:$O$37</definedName>
    <definedName name="_xlnm.Print_Area" localSheetId="6">販売促進!$B$2:$J$24</definedName>
    <definedName name="_xlnm.Print_Area" localSheetId="4">品質向上!$B$2:$O$28</definedName>
    <definedName name="_xlnm.Print_Area" localSheetId="7">流通経費!$B$2:$L$22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7" i="2" l="1"/>
  <c r="I20" i="9"/>
  <c r="I21" i="9"/>
  <c r="I22" i="9"/>
  <c r="I23" i="9"/>
  <c r="I19" i="9" l="1"/>
  <c r="I21" i="7"/>
  <c r="I20" i="7"/>
  <c r="I19" i="7"/>
  <c r="I18" i="7"/>
  <c r="I17" i="7"/>
  <c r="G25" i="12" l="1"/>
  <c r="L25" i="12" s="1"/>
  <c r="G24" i="12"/>
  <c r="L24" i="12" s="1"/>
  <c r="G23" i="12"/>
  <c r="L23" i="12" s="1"/>
  <c r="G22" i="12"/>
  <c r="L22" i="12" s="1"/>
  <c r="G21" i="12"/>
  <c r="L21" i="12" s="1"/>
  <c r="L26" i="12" l="1"/>
  <c r="G18" i="2" s="1"/>
  <c r="G25" i="5"/>
  <c r="G24" i="5"/>
  <c r="G23" i="5"/>
  <c r="G22" i="5"/>
  <c r="G21" i="5"/>
  <c r="H27" i="6"/>
  <c r="H26" i="6"/>
  <c r="H25" i="6"/>
  <c r="H24" i="6"/>
  <c r="H23" i="6"/>
  <c r="G17" i="4" l="1"/>
  <c r="H16" i="4"/>
  <c r="H15" i="4"/>
  <c r="K14" i="11"/>
  <c r="L14" i="11" s="1"/>
  <c r="K13" i="11"/>
  <c r="L13" i="11" s="1"/>
  <c r="K12" i="11"/>
  <c r="L12" i="11" s="1"/>
  <c r="F12" i="11"/>
  <c r="F14" i="11"/>
  <c r="F13" i="11"/>
  <c r="G24" i="10"/>
  <c r="G23" i="10"/>
  <c r="G22" i="10"/>
  <c r="G21" i="10"/>
  <c r="G20" i="10"/>
  <c r="I24" i="9"/>
  <c r="G25" i="2" s="1"/>
  <c r="L15" i="11" l="1"/>
  <c r="G30" i="2" s="1"/>
  <c r="G25" i="10"/>
  <c r="G26" i="2" s="1"/>
  <c r="G19" i="8"/>
  <c r="G18" i="8"/>
  <c r="G17" i="8"/>
  <c r="G16" i="8"/>
  <c r="G15" i="8"/>
  <c r="K27" i="6"/>
  <c r="M27" i="6" s="1"/>
  <c r="K26" i="6"/>
  <c r="M26" i="6" s="1"/>
  <c r="K25" i="6"/>
  <c r="M25" i="6" s="1"/>
  <c r="K24" i="6"/>
  <c r="M24" i="6" s="1"/>
  <c r="K23" i="6"/>
  <c r="M23" i="6" s="1"/>
  <c r="G20" i="8" l="1"/>
  <c r="G23" i="2" s="1"/>
  <c r="M28" i="6"/>
  <c r="G20" i="2" s="1"/>
  <c r="I22" i="7"/>
  <c r="G22" i="2" s="1"/>
  <c r="J25" i="5"/>
  <c r="J24" i="5"/>
  <c r="L24" i="5" s="1"/>
  <c r="J23" i="5"/>
  <c r="L23" i="5" s="1"/>
  <c r="J22" i="5"/>
  <c r="L22" i="5" s="1"/>
  <c r="L25" i="5"/>
  <c r="J21" i="5"/>
  <c r="G25" i="3"/>
  <c r="L25" i="3" s="1"/>
  <c r="G24" i="3"/>
  <c r="L24" i="3" s="1"/>
  <c r="G23" i="3"/>
  <c r="L23" i="3" s="1"/>
  <c r="G21" i="3"/>
  <c r="L21" i="3" s="1"/>
  <c r="G22" i="3"/>
  <c r="L22" i="3" s="1"/>
  <c r="L21" i="5" l="1"/>
  <c r="L26" i="5" s="1"/>
  <c r="G19" i="2" s="1"/>
  <c r="L26" i="3"/>
  <c r="G17" i="2" s="1"/>
  <c r="H14" i="4"/>
  <c r="H13" i="4"/>
  <c r="H12" i="4"/>
  <c r="G12" i="2"/>
  <c r="G21" i="2"/>
  <c r="G24" i="2"/>
  <c r="I17" i="4" l="1"/>
  <c r="E18" i="4" s="1"/>
  <c r="G16" i="2"/>
  <c r="G15" i="2" s="1"/>
  <c r="G13" i="2" s="1"/>
  <c r="G28" i="2" l="1"/>
  <c r="G29" i="2" s="1"/>
  <c r="G31"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12C3DBA5-4311-481A-8437-C76CB86BB011}">
      <text>
        <r>
          <rPr>
            <b/>
            <sz val="12"/>
            <color indexed="12"/>
            <rFont val="ＭＳ ゴシック"/>
            <family val="3"/>
            <charset val="128"/>
          </rPr>
          <t>出典を必ず入力してください。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B3FA92D5-59E1-4CB4-91FC-7F4EA397BD71}">
      <text>
        <r>
          <rPr>
            <b/>
            <sz val="12"/>
            <color indexed="12"/>
            <rFont val="ＭＳ ゴシック"/>
            <family val="3"/>
            <charset val="128"/>
          </rPr>
          <t>出典を必ず入力してください。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8EB32851-AB13-4DAC-9C7D-CAF942D5CA71}">
      <text>
        <r>
          <rPr>
            <b/>
            <sz val="12"/>
            <color indexed="12"/>
            <rFont val="ＭＳ ゴシック"/>
            <family val="3"/>
            <charset val="128"/>
          </rPr>
          <t>出典を必ず入力してください。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9" authorId="0" shapeId="0" xr:uid="{83977931-7EBB-4C17-9149-9C8C5A968798}">
      <text>
        <r>
          <rPr>
            <b/>
            <sz val="12"/>
            <color indexed="12"/>
            <rFont val="ＭＳ ゴシック"/>
            <family val="3"/>
            <charset val="128"/>
          </rPr>
          <t>出典を必ず入力してください。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3" authorId="0" shapeId="0" xr:uid="{4471F283-BFC0-4F23-ACCA-06FAEA77EE3A}">
      <text>
        <r>
          <rPr>
            <b/>
            <sz val="12"/>
            <color indexed="12"/>
            <rFont val="ＭＳ ゴシック"/>
            <family val="3"/>
            <charset val="128"/>
          </rPr>
          <t>出典を必ず入力してください。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1" authorId="0" shapeId="0" xr:uid="{1ABD5B3D-B689-465F-A129-79D4D807AC5E}">
      <text>
        <r>
          <rPr>
            <b/>
            <sz val="12"/>
            <color indexed="12"/>
            <rFont val="ＭＳ ゴシック"/>
            <family val="3"/>
            <charset val="128"/>
          </rPr>
          <t>出典を必ず入力してください。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5" authorId="0" shapeId="0" xr:uid="{59EBBD73-6614-4CE0-9C8B-EE3F9FB85827}">
      <text>
        <r>
          <rPr>
            <b/>
            <sz val="12"/>
            <color indexed="12"/>
            <rFont val="ＭＳ ゴシック"/>
            <family val="3"/>
            <charset val="128"/>
          </rPr>
          <t>出典を必ず入力してください。</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6" authorId="0" shapeId="0" xr:uid="{C727037D-F86A-4B3E-8253-5C4EE28E4AEB}">
      <text>
        <r>
          <rPr>
            <b/>
            <sz val="12"/>
            <color indexed="12"/>
            <rFont val="ＭＳ ゴシック"/>
            <family val="3"/>
            <charset val="128"/>
          </rPr>
          <t>出典を必ず入力してください。</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6" authorId="0" shapeId="0" xr:uid="{1697FA70-F03F-41FB-ABAF-D62947358610}">
      <text>
        <r>
          <rPr>
            <b/>
            <sz val="12"/>
            <color indexed="12"/>
            <rFont val="ＭＳ ゴシック"/>
            <family val="3"/>
            <charset val="128"/>
          </rPr>
          <t>出典を必ず入力してください。</t>
        </r>
      </text>
    </comment>
  </commentList>
</comments>
</file>

<file path=xl/sharedStrings.xml><?xml version="1.0" encoding="utf-8"?>
<sst xmlns="http://schemas.openxmlformats.org/spreadsheetml/2006/main" count="623" uniqueCount="319">
  <si>
    <t>１．総括表</t>
    <rPh sb="2" eb="4">
      <t>ソウカツ</t>
    </rPh>
    <rPh sb="4" eb="5">
      <t>ヒョウ</t>
    </rPh>
    <phoneticPr fontId="1"/>
  </si>
  <si>
    <t>算定対象として想定される施設の例</t>
    <rPh sb="0" eb="2">
      <t>サンテイ</t>
    </rPh>
    <rPh sb="2" eb="4">
      <t>タイショウ</t>
    </rPh>
    <rPh sb="7" eb="9">
      <t>ソウテイ</t>
    </rPh>
    <rPh sb="12" eb="14">
      <t>シセツ</t>
    </rPh>
    <rPh sb="15" eb="16">
      <t>レイ</t>
    </rPh>
    <phoneticPr fontId="1"/>
  </si>
  <si>
    <t>区　　　　分</t>
    <phoneticPr fontId="1"/>
  </si>
  <si>
    <t>数値</t>
  </si>
  <si>
    <t>備考</t>
  </si>
  <si>
    <t>農産物加工施設</t>
    <rPh sb="0" eb="2">
      <t>ノウサン</t>
    </rPh>
    <rPh sb="2" eb="3">
      <t>ブツ</t>
    </rPh>
    <rPh sb="3" eb="5">
      <t>カコウ</t>
    </rPh>
    <rPh sb="5" eb="7">
      <t>シセツ</t>
    </rPh>
    <phoneticPr fontId="1"/>
  </si>
  <si>
    <t>農産物等販売施設</t>
    <rPh sb="0" eb="3">
      <t>ノウサンブツ</t>
    </rPh>
    <rPh sb="3" eb="4">
      <t>トウ</t>
    </rPh>
    <rPh sb="4" eb="6">
      <t>ハンバイ</t>
    </rPh>
    <rPh sb="6" eb="8">
      <t>シセツ</t>
    </rPh>
    <phoneticPr fontId="1"/>
  </si>
  <si>
    <t>付帯
施設</t>
    <rPh sb="0" eb="2">
      <t>フタイ</t>
    </rPh>
    <rPh sb="3" eb="5">
      <t>シセツ</t>
    </rPh>
    <phoneticPr fontId="1"/>
  </si>
  <si>
    <t>総事業費　①</t>
    <phoneticPr fontId="1"/>
  </si>
  <si>
    <t>(千円)</t>
  </si>
  <si>
    <t>年総効果額　②</t>
    <rPh sb="1" eb="2">
      <t>ソウ</t>
    </rPh>
    <phoneticPr fontId="1"/>
  </si>
  <si>
    <t>(千円/年)</t>
  </si>
  <si>
    <t>（内訳）</t>
  </si>
  <si>
    <t>農林漁業生産効果</t>
  </si>
  <si>
    <t>農業生産向上等効果</t>
  </si>
  <si>
    <t>作付増加効果</t>
  </si>
  <si>
    <t>○</t>
    <phoneticPr fontId="1"/>
  </si>
  <si>
    <t>△</t>
    <phoneticPr fontId="1"/>
  </si>
  <si>
    <t>△</t>
  </si>
  <si>
    <t>単収増加効果</t>
    <rPh sb="0" eb="2">
      <t>タンシュウ</t>
    </rPh>
    <rPh sb="2" eb="6">
      <t>ゾウカコウカ</t>
    </rPh>
    <phoneticPr fontId="1"/>
  </si>
  <si>
    <t>品質等向上効果</t>
    <rPh sb="2" eb="3">
      <t>トウ</t>
    </rPh>
    <rPh sb="5" eb="7">
      <t>コウカ</t>
    </rPh>
    <phoneticPr fontId="1"/>
  </si>
  <si>
    <t>農畜産物加工効果</t>
  </si>
  <si>
    <t>地域間交流効果</t>
  </si>
  <si>
    <t>農林水産物販売促進効果</t>
  </si>
  <si>
    <t>農林水産物流通・販売経費節減効果</t>
  </si>
  <si>
    <t>地域活性化効果</t>
  </si>
  <si>
    <t>就業機会増加効果</t>
  </si>
  <si>
    <t>維持管理費等節減効果</t>
  </si>
  <si>
    <t>総合耐用年数　③</t>
    <phoneticPr fontId="1"/>
  </si>
  <si>
    <t>(年)</t>
  </si>
  <si>
    <t>還元率　④</t>
    <phoneticPr fontId="1"/>
  </si>
  <si>
    <t>妥当投資額　⑤＝②÷④</t>
  </si>
  <si>
    <t>廃用損失額　⑥</t>
  </si>
  <si>
    <t>投資効率　⑦＝（⑤－⑥）÷①</t>
  </si>
  <si>
    <t>※１　着色セルは自動で計算されます。</t>
    <rPh sb="3" eb="5">
      <t>チャクショク</t>
    </rPh>
    <rPh sb="8" eb="10">
      <t>ジドウ</t>
    </rPh>
    <rPh sb="11" eb="13">
      <t>ケイサン</t>
    </rPh>
    <phoneticPr fontId="1"/>
  </si>
  <si>
    <t>※２　すべての項目を算定する必要はありません。</t>
    <rPh sb="7" eb="9">
      <t>コウモク</t>
    </rPh>
    <rPh sb="10" eb="12">
      <t>サンテイ</t>
    </rPh>
    <rPh sb="14" eb="16">
      <t>ヒツヨウ</t>
    </rPh>
    <phoneticPr fontId="1"/>
  </si>
  <si>
    <t>２．総事業費と総合耐用年数</t>
    <rPh sb="2" eb="3">
      <t>ソウ</t>
    </rPh>
    <rPh sb="3" eb="6">
      <t>ジギョウヒ</t>
    </rPh>
    <rPh sb="7" eb="9">
      <t>ソウゴウ</t>
    </rPh>
    <rPh sb="9" eb="11">
      <t>タイヨウ</t>
    </rPh>
    <rPh sb="11" eb="13">
      <t>ネンスウ</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</si>
  <si>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</si>
  <si>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施設等名</t>
  </si>
  <si>
    <t>耐用年数</t>
  </si>
  <si>
    <t>事業費</t>
  </si>
  <si>
    <t>年事業費</t>
  </si>
  <si>
    <t>（減価額）</t>
    <phoneticPr fontId="1"/>
  </si>
  <si>
    <t>（千円）</t>
  </si>
  <si>
    <t>①</t>
  </si>
  <si>
    <t>②</t>
  </si>
  <si>
    <t>③＝②÷①</t>
  </si>
  <si>
    <t>計</t>
  </si>
  <si>
    <t>－</t>
  </si>
  <si>
    <t>④</t>
  </si>
  <si>
    <t>⑤</t>
  </si>
  <si>
    <t>総合耐用年数＝④÷⑤</t>
  </si>
  <si>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</si>
  <si>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【参考】よく用いられる耐用年数</t>
    <rPh sb="1" eb="3">
      <t>サンコウ</t>
    </rPh>
    <rPh sb="6" eb="7">
      <t>モチ</t>
    </rPh>
    <rPh sb="11" eb="13">
      <t>タイヨウ</t>
    </rPh>
    <rPh sb="13" eb="15">
      <t>ネンスウ</t>
    </rPh>
    <phoneticPr fontId="1"/>
  </si>
  <si>
    <t>　建　　　　　　　　物</t>
    <rPh sb="1" eb="2">
      <t>ケン</t>
    </rPh>
    <rPh sb="10" eb="11">
      <t>ブツ</t>
    </rPh>
    <phoneticPr fontId="1"/>
  </si>
  <si>
    <t>年</t>
    <rPh sb="0" eb="1">
      <t>ネン</t>
    </rPh>
    <phoneticPr fontId="1"/>
  </si>
  <si>
    <t>　構　　　築　　　物</t>
    <rPh sb="1" eb="2">
      <t>カマエ</t>
    </rPh>
    <rPh sb="5" eb="6">
      <t>チク</t>
    </rPh>
    <rPh sb="9" eb="10">
      <t>ブツ</t>
    </rPh>
    <phoneticPr fontId="1"/>
  </si>
  <si>
    <t>　機　械　・　装　置</t>
    <rPh sb="1" eb="2">
      <t>キ</t>
    </rPh>
    <rPh sb="3" eb="4">
      <t>カイ</t>
    </rPh>
    <rPh sb="7" eb="8">
      <t>ソウ</t>
    </rPh>
    <rPh sb="9" eb="10">
      <t>オキ</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</si>
  <si>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</si>
  <si>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</si>
  <si>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</si>
  <si>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３．効果算定表</t>
    <rPh sb="2" eb="4">
      <t>コウカ</t>
    </rPh>
    <rPh sb="4" eb="6">
      <t>サンテイ</t>
    </rPh>
    <rPh sb="6" eb="7">
      <t>ヒョウ</t>
    </rPh>
    <phoneticPr fontId="1"/>
  </si>
  <si>
    <t>（１）作付増加効果</t>
    <rPh sb="3" eb="5">
      <t>サクツケ</t>
    </rPh>
    <rPh sb="5" eb="7">
      <t>ゾウカ</t>
    </rPh>
    <rPh sb="7" eb="9">
      <t>コウカ</t>
    </rPh>
    <phoneticPr fontId="1"/>
  </si>
  <si>
    <t>　施設の整備により農作物の作付面積が増加する場合に算定します。</t>
    <rPh sb="9" eb="10">
      <t>ノウ</t>
    </rPh>
    <rPh sb="10" eb="12">
      <t>サクモツ</t>
    </rPh>
    <rPh sb="22" eb="24">
      <t>バアイ</t>
    </rPh>
    <rPh sb="25" eb="27">
      <t>サンテイ</t>
    </rPh>
    <phoneticPr fontId="1"/>
  </si>
  <si>
    <t>対象作物</t>
  </si>
  <si>
    <t>現況
単収</t>
    <phoneticPr fontId="1"/>
  </si>
  <si>
    <t>現況
生産物
単価</t>
    <rPh sb="3" eb="6">
      <t>セイサンブツ</t>
    </rPh>
    <rPh sb="7" eb="9">
      <t>タンカ</t>
    </rPh>
    <phoneticPr fontId="1"/>
  </si>
  <si>
    <t>純益率</t>
  </si>
  <si>
    <t>按分率</t>
  </si>
  <si>
    <t>年効果額</t>
    <rPh sb="1" eb="4">
      <t>コウカガク</t>
    </rPh>
    <phoneticPr fontId="1"/>
  </si>
  <si>
    <t>(ha)</t>
  </si>
  <si>
    <t>（kg/10a）</t>
  </si>
  <si>
    <t>（千円/t）</t>
  </si>
  <si>
    <t>（％）</t>
  </si>
  <si>
    <t>③＝②－①</t>
    <phoneticPr fontId="1"/>
  </si>
  <si>
    <t>⑥</t>
  </si>
  <si>
    <t>⑦</t>
  </si>
  <si>
    <t>⑧＝(③×④×⑤×⑥×⑦)÷100</t>
    <phoneticPr fontId="1"/>
  </si>
  <si>
    <t>計</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</si>
  <si>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</si>
  <si>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t>現況作付面積</t>
    <rPh sb="0" eb="2">
      <t>ゲンキョウ</t>
    </rPh>
    <rPh sb="2" eb="4">
      <t>サクツケ</t>
    </rPh>
    <rPh sb="4" eb="6">
      <t>メンセキ</t>
    </rPh>
    <phoneticPr fontId="1"/>
  </si>
  <si>
    <t>：事業実施前の作付面積</t>
    <rPh sb="1" eb="3">
      <t>ジギョウ</t>
    </rPh>
    <rPh sb="3" eb="6">
      <t>ジッシマエ</t>
    </rPh>
    <rPh sb="7" eb="9">
      <t>サクツケ</t>
    </rPh>
    <rPh sb="9" eb="11">
      <t>メンセキ</t>
    </rPh>
    <phoneticPr fontId="1"/>
  </si>
  <si>
    <t>計画作付面積</t>
    <rPh sb="0" eb="2">
      <t>ケイカク</t>
    </rPh>
    <rPh sb="2" eb="4">
      <t>サクツケ</t>
    </rPh>
    <rPh sb="4" eb="6">
      <t>メンセキ</t>
    </rPh>
    <phoneticPr fontId="1"/>
  </si>
  <si>
    <t>：事業実施後の作付面積</t>
    <rPh sb="1" eb="3">
      <t>ジギョウ</t>
    </rPh>
    <rPh sb="3" eb="6">
      <t>ジッシゴ</t>
    </rPh>
    <rPh sb="7" eb="9">
      <t>サクツケ</t>
    </rPh>
    <rPh sb="9" eb="11">
      <t>メンセキ</t>
    </rPh>
    <phoneticPr fontId="1"/>
  </si>
  <si>
    <t>現況単収</t>
    <rPh sb="0" eb="2">
      <t>ゲンキョウ</t>
    </rPh>
    <rPh sb="2" eb="4">
      <t>タンシュウ</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</si>
  <si>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</si>
  <si>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現況生産物単価</t>
    <rPh sb="0" eb="2">
      <t>ゲンキョウ</t>
    </rPh>
    <rPh sb="2" eb="5">
      <t>セイサンブツ</t>
    </rPh>
    <rPh sb="5" eb="7">
      <t>タンカ</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</si>
  <si>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</si>
  <si>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純益率</t>
    <rPh sb="0" eb="3">
      <t>ジュンエキリツ</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</si>
  <si>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</si>
  <si>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按分率</t>
    <rPh sb="0" eb="2">
      <t>アンブン</t>
    </rPh>
    <rPh sb="2" eb="3">
      <t>リツ</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</si>
  <si>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</si>
  <si>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純益率一覧表（作付増減）</t>
    <rPh sb="0" eb="3">
      <t>ジュンエキリツ</t>
    </rPh>
    <rPh sb="3" eb="6">
      <t>イチランヒョウ</t>
    </rPh>
    <rPh sb="7" eb="9">
      <t>サクツケ</t>
    </rPh>
    <rPh sb="9" eb="11">
      <t>ゾウゲン</t>
    </rPh>
    <phoneticPr fontId="1"/>
  </si>
  <si>
    <t>単位：％</t>
    <rPh sb="0" eb="2">
      <t>タンイ</t>
    </rPh>
    <phoneticPr fontId="1"/>
  </si>
  <si>
    <t>作　物　名</t>
  </si>
  <si>
    <t>左表により難い場合は次式で算出。</t>
    <rPh sb="0" eb="1">
      <t>サ</t>
    </rPh>
    <rPh sb="1" eb="2">
      <t>ヒョウ</t>
    </rPh>
    <rPh sb="5" eb="6">
      <t>ガタ</t>
    </rPh>
    <rPh sb="7" eb="9">
      <t>バアイ</t>
    </rPh>
    <rPh sb="10" eb="11">
      <t>ツギ</t>
    </rPh>
    <rPh sb="11" eb="12">
      <t>シキ</t>
    </rPh>
    <rPh sb="13" eb="15">
      <t>サンシュツ</t>
    </rPh>
    <phoneticPr fontId="1"/>
  </si>
  <si>
    <t>（作付増減）</t>
  </si>
  <si>
    <t>水稲</t>
  </si>
  <si>
    <t>北海道</t>
  </si>
  <si>
    <t>　 作付増減純益率（％）</t>
    <rPh sb="2" eb="4">
      <t>サクツケ</t>
    </rPh>
    <rPh sb="4" eb="6">
      <t>ゾウゲン</t>
    </rPh>
    <rPh sb="6" eb="8">
      <t>ジュンエキ</t>
    </rPh>
    <rPh sb="8" eb="9">
      <t>リツ</t>
    </rPh>
    <phoneticPr fontId="1"/>
  </si>
  <si>
    <t>都府県</t>
  </si>
  <si>
    <t>麦類</t>
  </si>
  <si>
    <t>大麦</t>
  </si>
  <si>
    <t>小麦</t>
    <phoneticPr fontId="1"/>
  </si>
  <si>
    <t>田</t>
    <rPh sb="0" eb="1">
      <t>タ</t>
    </rPh>
    <phoneticPr fontId="1"/>
  </si>
  <si>
    <t>＝100－</t>
    <phoneticPr fontId="1"/>
  </si>
  <si>
    <t>単位面積当たりの生産費</t>
    <rPh sb="0" eb="2">
      <t>タンイ</t>
    </rPh>
    <rPh sb="2" eb="4">
      <t>メンセキ</t>
    </rPh>
    <rPh sb="4" eb="5">
      <t>ア</t>
    </rPh>
    <rPh sb="8" eb="11">
      <t>セイサンヒ</t>
    </rPh>
    <phoneticPr fontId="1"/>
  </si>
  <si>
    <t>×100</t>
    <phoneticPr fontId="1"/>
  </si>
  <si>
    <t>畑</t>
    <rPh sb="0" eb="1">
      <t>ハタ</t>
    </rPh>
    <phoneticPr fontId="1"/>
  </si>
  <si>
    <t>単位面積当たりの主産物価格</t>
    <rPh sb="0" eb="2">
      <t>タンイ</t>
    </rPh>
    <rPh sb="2" eb="4">
      <t>メンセキ</t>
    </rPh>
    <rPh sb="4" eb="5">
      <t>ア</t>
    </rPh>
    <rPh sb="8" eb="11">
      <t>シュサンブツ</t>
    </rPh>
    <rPh sb="11" eb="13">
      <t>カカク</t>
    </rPh>
    <phoneticPr fontId="1"/>
  </si>
  <si>
    <t>豆類</t>
  </si>
  <si>
    <t>大豆</t>
    <phoneticPr fontId="1"/>
  </si>
  <si>
    <t>野菜</t>
  </si>
  <si>
    <t>工芸作物</t>
    <rPh sb="2" eb="4">
      <t>サクモツ</t>
    </rPh>
    <phoneticPr fontId="1"/>
  </si>
  <si>
    <t>原料用ばれいしょ</t>
    <rPh sb="0" eb="3">
      <t>ゲンリョウヨウ</t>
    </rPh>
    <phoneticPr fontId="1"/>
  </si>
  <si>
    <t>茶</t>
  </si>
  <si>
    <t>果樹</t>
  </si>
  <si>
    <t>みかん</t>
  </si>
  <si>
    <t>りんご</t>
  </si>
  <si>
    <t>飼料作物</t>
  </si>
  <si>
    <t>（２）単収増加効果</t>
    <rPh sb="3" eb="5">
      <t>タンシュウ</t>
    </rPh>
    <rPh sb="5" eb="7">
      <t>ゾウカ</t>
    </rPh>
    <rPh sb="7" eb="9">
      <t>コウカ</t>
    </rPh>
    <phoneticPr fontId="1"/>
  </si>
  <si>
    <t>現況
単収</t>
    <rPh sb="3" eb="5">
      <t>タンシュウ</t>
    </rPh>
    <phoneticPr fontId="1"/>
  </si>
  <si>
    <t>計画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</si>
  <si>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</si>
  <si>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</si>
  <si>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</si>
  <si>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計画単収</t>
    <rPh sb="0" eb="2">
      <t>ケイカク</t>
    </rPh>
    <rPh sb="2" eb="4">
      <t>タンシュウ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</si>
  <si>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</si>
  <si>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</si>
  <si>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</si>
  <si>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</si>
  <si>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　　　※１　作付増減純益率（％）</t>
    <rPh sb="6" eb="8">
      <t>サクツケ</t>
    </rPh>
    <rPh sb="8" eb="10">
      <t>ゾウゲン</t>
    </rPh>
    <rPh sb="10" eb="12">
      <t>ジュンエキ</t>
    </rPh>
    <rPh sb="12" eb="13">
      <t>リツ</t>
    </rPh>
    <phoneticPr fontId="1"/>
  </si>
  <si>
    <t>単位面積当たりの生産費</t>
    <rPh sb="0" eb="1">
      <t>タンイ</t>
    </rPh>
    <rPh sb="1" eb="3">
      <t>メンセキ</t>
    </rPh>
    <rPh sb="3" eb="4">
      <t>ア</t>
    </rPh>
    <rPh sb="7" eb="10">
      <t>セイサンヒ</t>
    </rPh>
    <phoneticPr fontId="1"/>
  </si>
  <si>
    <t>単位面積当たりの主産物価格</t>
    <rPh sb="0" eb="1">
      <t>タンイ</t>
    </rPh>
    <rPh sb="1" eb="3">
      <t>メンセキ</t>
    </rPh>
    <rPh sb="3" eb="4">
      <t>ア</t>
    </rPh>
    <rPh sb="7" eb="10">
      <t>シュサンブツ</t>
    </rPh>
    <rPh sb="10" eb="12">
      <t>カカク</t>
    </rPh>
    <phoneticPr fontId="1"/>
  </si>
  <si>
    <t>（３）品質等向上効果</t>
    <rPh sb="3" eb="5">
      <t>ヒンシツ</t>
    </rPh>
    <rPh sb="5" eb="6">
      <t>トウ</t>
    </rPh>
    <rPh sb="6" eb="8">
      <t>コウジョウ</t>
    </rPh>
    <rPh sb="8" eb="10">
      <t>コウカ</t>
    </rPh>
    <phoneticPr fontId="1"/>
  </si>
  <si>
    <t>対象作物</t>
    <rPh sb="2" eb="4">
      <t>サクモツ</t>
    </rPh>
    <phoneticPr fontId="1"/>
  </si>
  <si>
    <t>効果
発生量</t>
    <rPh sb="3" eb="6">
      <t>ハッセイリョウ</t>
    </rPh>
    <phoneticPr fontId="1"/>
  </si>
  <si>
    <t>生産物単価（千円/t）</t>
    <phoneticPr fontId="1"/>
  </si>
  <si>
    <t>現況</t>
  </si>
  <si>
    <t>計画</t>
  </si>
  <si>
    <t>上昇額</t>
  </si>
  <si>
    <t>（ha）</t>
  </si>
  <si>
    <t>（t）</t>
  </si>
  <si>
    <t>③＝(①×②)÷100</t>
    <phoneticPr fontId="1"/>
  </si>
  <si>
    <t>⑥＝⑤－④</t>
    <phoneticPr fontId="1"/>
  </si>
  <si>
    <t>⑧＝③×⑥×⑦</t>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</si>
  <si>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</si>
  <si>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</si>
  <si>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生産物単価（現況）</t>
    <rPh sb="0" eb="3">
      <t>セイサンブツ</t>
    </rPh>
    <rPh sb="3" eb="5">
      <t>タンカ</t>
    </rPh>
    <rPh sb="6" eb="8">
      <t>ゲンキョウ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</si>
  <si>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</si>
  <si>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</si>
  <si>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生産物単価（計画）</t>
    <rPh sb="0" eb="2">
      <t>セイサン</t>
    </rPh>
    <rPh sb="2" eb="3">
      <t>ブツ</t>
    </rPh>
    <rPh sb="3" eb="5">
      <t>タンカ</t>
    </rPh>
    <rPh sb="6" eb="8">
      <t>ケイカク</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</si>
  <si>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</si>
  <si>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</si>
  <si>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（４）農畜産物加工効果</t>
    <rPh sb="3" eb="7">
      <t>ノウチクサンブツ</t>
    </rPh>
    <rPh sb="7" eb="9">
      <t>カコウ</t>
    </rPh>
    <rPh sb="9" eb="11">
      <t>コウカ</t>
    </rPh>
    <phoneticPr fontId="1"/>
  </si>
  <si>
    <t>作物名</t>
  </si>
  <si>
    <t>効果要因</t>
    <rPh sb="2" eb="4">
      <t>ヨウイン</t>
    </rPh>
    <phoneticPr fontId="1"/>
  </si>
  <si>
    <t>生産物単価（千円/t）</t>
  </si>
  <si>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</si>
  <si>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</si>
  <si>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</si>
  <si>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</si>
  <si>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</si>
  <si>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</si>
  <si>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（５）農林水産物販売促進効果</t>
    <rPh sb="3" eb="5">
      <t>ノウリン</t>
    </rPh>
    <rPh sb="5" eb="8">
      <t>スイサンブツ</t>
    </rPh>
    <rPh sb="8" eb="10">
      <t>ハンバイ</t>
    </rPh>
    <rPh sb="10" eb="12">
      <t>ソクシン</t>
    </rPh>
    <rPh sb="12" eb="14">
      <t>コウカ</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</si>
  <si>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</si>
  <si>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農林水産物名</t>
  </si>
  <si>
    <t>現在販売量</t>
  </si>
  <si>
    <t>計画販売量</t>
  </si>
  <si>
    <t>計画販売単価</t>
  </si>
  <si>
    <t>生産に係る経費</t>
  </si>
  <si>
    <t>年効果額</t>
  </si>
  <si>
    <t>③</t>
  </si>
  <si>
    <t>（②－①）×（③－④）</t>
    <phoneticPr fontId="1"/>
  </si>
  <si>
    <t>※２　行が不足する場合は追加してください。</t>
    <rPh sb="3" eb="4">
      <t>ギョウ</t>
    </rPh>
    <rPh sb="5" eb="7">
      <t>フソク</t>
    </rPh>
    <rPh sb="9" eb="11">
      <t>バアイ</t>
    </rPh>
    <rPh sb="12" eb="14">
      <t>ツイカ</t>
    </rPh>
    <phoneticPr fontId="1"/>
  </si>
  <si>
    <t>現在販売量</t>
    <rPh sb="0" eb="2">
      <t>ゲンザイ</t>
    </rPh>
    <rPh sb="2" eb="5">
      <t>ハンバイリョウ</t>
    </rPh>
    <phoneticPr fontId="1"/>
  </si>
  <si>
    <t>：事業実施前の販売量</t>
    <rPh sb="1" eb="3">
      <t>ジギョウ</t>
    </rPh>
    <rPh sb="3" eb="6">
      <t>ジッシマエ</t>
    </rPh>
    <rPh sb="7" eb="10">
      <t>ハンバイリョウ</t>
    </rPh>
    <phoneticPr fontId="1"/>
  </si>
  <si>
    <t>計画販売量</t>
    <rPh sb="0" eb="2">
      <t>ケイカク</t>
    </rPh>
    <rPh sb="2" eb="5">
      <t>ハンバイリョウ</t>
    </rPh>
    <phoneticPr fontId="1"/>
  </si>
  <si>
    <t>：事業実施後に見込まれる販売量</t>
    <rPh sb="1" eb="3">
      <t>ジギョウ</t>
    </rPh>
    <rPh sb="3" eb="6">
      <t>ジッシゴ</t>
    </rPh>
    <rPh sb="7" eb="9">
      <t>ミコ</t>
    </rPh>
    <rPh sb="12" eb="14">
      <t>ハンバイ</t>
    </rPh>
    <rPh sb="14" eb="15">
      <t>リョウ</t>
    </rPh>
    <phoneticPr fontId="1"/>
  </si>
  <si>
    <t>計画販売単価</t>
    <rPh sb="0" eb="2">
      <t>ケイカク</t>
    </rPh>
    <rPh sb="2" eb="4">
      <t>ハンバイ</t>
    </rPh>
    <rPh sb="4" eb="6">
      <t>タンカ</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</si>
  <si>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</si>
  <si>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生産に係る経費</t>
    <rPh sb="0" eb="2">
      <t>セイサン</t>
    </rPh>
    <rPh sb="3" eb="4">
      <t>カカ</t>
    </rPh>
    <rPh sb="5" eb="7">
      <t>ケイヒ</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</si>
  <si>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</si>
  <si>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</si>
  <si>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現在流通・販売経費</t>
  </si>
  <si>
    <t>計画流通・販売経費</t>
  </si>
  <si>
    <t>①－②</t>
  </si>
  <si>
    <t>現在流通・販売経費</t>
    <rPh sb="0" eb="2">
      <t>ゲンザイ</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</si>
  <si>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</si>
  <si>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計画流通・販売経費</t>
    <rPh sb="0" eb="2">
      <t>ケイカク</t>
    </rPh>
    <rPh sb="2" eb="4">
      <t>リュウツウ</t>
    </rPh>
    <rPh sb="5" eb="7">
      <t>ハンバイ</t>
    </rPh>
    <rPh sb="7" eb="9">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</si>
  <si>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</si>
  <si>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（７）就業機会増加効果</t>
    <rPh sb="3" eb="5">
      <t>シュウギョウ</t>
    </rPh>
    <rPh sb="5" eb="7">
      <t>キカイ</t>
    </rPh>
    <rPh sb="7" eb="9">
      <t>ゾウカ</t>
    </rPh>
    <rPh sb="9" eb="11">
      <t>コウカ</t>
    </rPh>
    <phoneticPr fontId="1"/>
  </si>
  <si>
    <t>新規常勤雇用人数</t>
    <rPh sb="4" eb="6">
      <t>コヨウ</t>
    </rPh>
    <rPh sb="6" eb="8">
      <t>ニンズウ</t>
    </rPh>
    <phoneticPr fontId="1"/>
  </si>
  <si>
    <t>常勤雇用賃金</t>
    <rPh sb="4" eb="6">
      <t>チンギン</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</si>
  <si>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</si>
  <si>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営業日数</t>
  </si>
  <si>
    <t>非常勤雇用賃金
（または就労者工賃）</t>
    <rPh sb="5" eb="7">
      <t>チンギン</t>
    </rPh>
    <rPh sb="12" eb="14">
      <t>シュウロウ</t>
    </rPh>
    <rPh sb="14" eb="15">
      <t>シャ</t>
    </rPh>
    <rPh sb="15" eb="17">
      <t>コウチン</t>
    </rPh>
    <phoneticPr fontId="1"/>
  </si>
  <si>
    <t>（人）</t>
  </si>
  <si>
    <t>（千円/人）</t>
  </si>
  <si>
    <t>（日）</t>
  </si>
  <si>
    <t>（千円/人日）</t>
  </si>
  <si>
    <t>①×②＋③×④×⑤</t>
    <phoneticPr fontId="1"/>
  </si>
  <si>
    <t>計</t>
    <rPh sb="0" eb="1">
      <t>ケイ</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</si>
  <si>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</si>
  <si>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</si>
  <si>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</si>
  <si>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常勤雇用賃金</t>
    <rPh sb="0" eb="2">
      <t>ジョウキン</t>
    </rPh>
    <rPh sb="2" eb="4">
      <t>コヨウ</t>
    </rPh>
    <rPh sb="4" eb="6">
      <t>チンギン</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</si>
  <si>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</si>
  <si>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</si>
  <si>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</si>
  <si>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営業日数</t>
    <rPh sb="0" eb="2">
      <t>エイギョウ</t>
    </rPh>
    <rPh sb="2" eb="4">
      <t>ニッスウ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</si>
  <si>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</si>
  <si>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非常勤雇用賃金</t>
    <rPh sb="0" eb="1">
      <t>ヒ</t>
    </rPh>
    <rPh sb="1" eb="3">
      <t>ジョウキン</t>
    </rPh>
    <rPh sb="3" eb="5">
      <t>コヨウ</t>
    </rPh>
    <rPh sb="5" eb="7">
      <t>チンギン</t>
    </rPh>
    <phoneticPr fontId="1"/>
  </si>
  <si>
    <t>（８）維持管理費節減効果</t>
    <rPh sb="3" eb="5">
      <t>イジ</t>
    </rPh>
    <rPh sb="5" eb="7">
      <t>カンリ</t>
    </rPh>
    <rPh sb="7" eb="8">
      <t>ヒ</t>
    </rPh>
    <rPh sb="8" eb="10">
      <t>セツゲン</t>
    </rPh>
    <rPh sb="10" eb="12">
      <t>コウカ</t>
    </rPh>
    <phoneticPr fontId="1"/>
  </si>
  <si>
    <t>現在年平均維持管理費</t>
    <rPh sb="0" eb="2">
      <t>ゲンザイ</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</si>
  <si>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</si>
  <si>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</si>
  <si>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計画年平均維持管理費</t>
    <rPh sb="0" eb="2">
      <t>ケイカク</t>
    </rPh>
    <rPh sb="2" eb="5">
      <t>ネンヘイキン</t>
    </rPh>
    <rPh sb="5" eb="7">
      <t>イジ</t>
    </rPh>
    <rPh sb="7" eb="10">
      <t>カンリヒ</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</si>
  <si>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</si>
  <si>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</si>
  <si>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</si>
  <si>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４．廃用損失額</t>
    <rPh sb="2" eb="3">
      <t>ハイ</t>
    </rPh>
    <rPh sb="3" eb="4">
      <t>ヨウ</t>
    </rPh>
    <rPh sb="4" eb="6">
      <t>ソンシツ</t>
    </rPh>
    <rPh sb="6" eb="7">
      <t>ガク</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</si>
  <si>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</si>
  <si>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施設名</t>
    <rPh sb="0" eb="2">
      <t>シセツ</t>
    </rPh>
    <rPh sb="2" eb="3">
      <t>メイ</t>
    </rPh>
    <phoneticPr fontId="1"/>
  </si>
  <si>
    <t>年減価額</t>
    <rPh sb="0" eb="1">
      <t>ネン</t>
    </rPh>
    <rPh sb="1" eb="3">
      <t>ゲンカ</t>
    </rPh>
    <rPh sb="3" eb="4">
      <t>ガク</t>
    </rPh>
    <phoneticPr fontId="1"/>
  </si>
  <si>
    <t>（円）</t>
    <rPh sb="1" eb="2">
      <t>エン</t>
    </rPh>
    <phoneticPr fontId="1"/>
  </si>
  <si>
    <t>（年）</t>
    <rPh sb="1" eb="2">
      <t>ネン</t>
    </rPh>
    <phoneticPr fontId="1"/>
  </si>
  <si>
    <t>（千円）</t>
    <rPh sb="1" eb="3">
      <t>センエン</t>
    </rPh>
    <phoneticPr fontId="1"/>
  </si>
  <si>
    <t>①</t>
    <phoneticPr fontId="1"/>
  </si>
  <si>
    <t>②</t>
    <phoneticPr fontId="1"/>
  </si>
  <si>
    <t>③＝①÷②</t>
    <phoneticPr fontId="1"/>
  </si>
  <si>
    <t>④</t>
    <phoneticPr fontId="1"/>
  </si>
  <si>
    <t>⑤</t>
    <phoneticPr fontId="1"/>
  </si>
  <si>
    <t>⑥＝
⑤－④</t>
    <phoneticPr fontId="1"/>
  </si>
  <si>
    <t>(①－（③×⑥）)÷1000</t>
    <phoneticPr fontId="1"/>
  </si>
  <si>
    <t>合　　計</t>
    <rPh sb="0" eb="1">
      <t>ゴウ</t>
    </rPh>
    <rPh sb="3" eb="4">
      <t>ケイ</t>
    </rPh>
    <phoneticPr fontId="1"/>
  </si>
  <si>
    <t>※２　行が不足するときは追加してください。</t>
    <rPh sb="3" eb="4">
      <t>ギョウ</t>
    </rPh>
    <rPh sb="5" eb="7">
      <t>フソク</t>
    </rPh>
    <rPh sb="12" eb="14">
      <t>ツイカ</t>
    </rPh>
    <phoneticPr fontId="1"/>
  </si>
  <si>
    <t>：事業実施前の単位面積当たり収量（年間で複数回収穫している場合は１回当たりの収穫量×収穫回数）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</si>
  <si>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</si>
  <si>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：事業実施後の単位面積当たり収量見込みを基本とし、歩留まりを考慮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</si>
  <si>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数年に１度行う低コスト耐候性ハウスのプラスチックフィルムの張替えなども年当たりに平準化して算入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</si>
  <si>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小数点以下１桁まで算出</t>
    <rPh sb="9" eb="11">
      <t>サンシュツ</t>
    </rPh>
    <phoneticPr fontId="1"/>
  </si>
  <si>
    <t>　施設整備に伴う作業量の増加や労働環境の整備により、新たに農業及び農業関連事業に携わる者の就労が見込まれる場合に算定します。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3" eb="44">
      <t>シャ</t>
    </rPh>
    <rPh sb="45" eb="47">
      <t>シュウロウ</t>
    </rPh>
    <rPh sb="48" eb="50">
      <t>ミコ</t>
    </rPh>
    <rPh sb="53" eb="55">
      <t>バアイ</t>
    </rPh>
    <rPh sb="56" eb="58">
      <t>サンテイ</t>
    </rPh>
    <phoneticPr fontId="1"/>
  </si>
  <si>
    <r>
      <t>　自家生産及び連携する農業経営体等が生産する農畜産物を原材料として供給する農産物加工施設を整備する場合に算定します</t>
    </r>
    <r>
      <rPr>
        <sz val="11"/>
        <color rgb="FF0000FF"/>
        <rFont val="ＭＳ ゴシック"/>
        <family val="3"/>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</si>
  <si>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工場用のもの（建材により以下の該当するもの）</t>
    <rPh sb="0" eb="2">
      <t>コウジョウ</t>
    </rPh>
    <rPh sb="2" eb="3">
      <t>ヨウ</t>
    </rPh>
    <rPh sb="7" eb="9">
      <t>ケンザイ</t>
    </rPh>
    <rPh sb="12" eb="14">
      <t>イカ</t>
    </rPh>
    <rPh sb="15" eb="17">
      <t>ガイトウ</t>
    </rPh>
    <phoneticPr fontId="1"/>
  </si>
  <si>
    <t>　木造・合成樹脂造</t>
    <rPh sb="1" eb="3">
      <t>モクゾウ</t>
    </rPh>
    <rPh sb="4" eb="6">
      <t>ゴウセイ</t>
    </rPh>
    <rPh sb="6" eb="8">
      <t>ジュシ</t>
    </rPh>
    <rPh sb="8" eb="9">
      <t>ツク</t>
    </rPh>
    <phoneticPr fontId="1"/>
  </si>
  <si>
    <t>　木骨モルタル造</t>
    <rPh sb="1" eb="2">
      <t>キ</t>
    </rPh>
    <rPh sb="2" eb="3">
      <t>ホネ</t>
    </rPh>
    <rPh sb="7" eb="8">
      <t>ツク</t>
    </rPh>
    <phoneticPr fontId="1"/>
  </si>
  <si>
    <t xml:space="preserve">  鉄骨鉄筋コンクリート造、鉄筋コンクリート造</t>
    <phoneticPr fontId="1"/>
  </si>
  <si>
    <t>　れんが造、石造、ブロック造</t>
    <phoneticPr fontId="1"/>
  </si>
  <si>
    <t>　金属造（骨格材の肉厚により以下の該当するもの）</t>
    <rPh sb="1" eb="3">
      <t>キンゾク</t>
    </rPh>
    <rPh sb="3" eb="4">
      <t>ゾウ</t>
    </rPh>
    <rPh sb="5" eb="7">
      <t>コッカク</t>
    </rPh>
    <rPh sb="7" eb="8">
      <t>ザイ</t>
    </rPh>
    <rPh sb="9" eb="11">
      <t>ニクアツ</t>
    </rPh>
    <rPh sb="14" eb="16">
      <t>イカ</t>
    </rPh>
    <rPh sb="17" eb="19">
      <t>ガイトウ</t>
    </rPh>
    <phoneticPr fontId="1"/>
  </si>
  <si>
    <t>　　４mm超</t>
    <rPh sb="5" eb="6">
      <t>チョウ</t>
    </rPh>
    <phoneticPr fontId="1"/>
  </si>
  <si>
    <t>　　３mmを超え４mmまで</t>
    <rPh sb="6" eb="7">
      <t>コ</t>
    </rPh>
    <phoneticPr fontId="1"/>
  </si>
  <si>
    <t>　　３mm以下</t>
    <rPh sb="5" eb="7">
      <t>イカ</t>
    </rPh>
    <phoneticPr fontId="1"/>
  </si>
  <si>
    <t>店舗用のもの（建材により以下の該当するもの）</t>
    <rPh sb="0" eb="3">
      <t>テンポヨウ</t>
    </rPh>
    <rPh sb="7" eb="9">
      <t>ケンザイ</t>
    </rPh>
    <rPh sb="12" eb="14">
      <t>イカ</t>
    </rPh>
    <rPh sb="15" eb="17">
      <t>ガイトウ</t>
    </rPh>
    <phoneticPr fontId="1"/>
  </si>
  <si>
    <t>　鉄骨鉄筋コンクリート造、鉄筋コンクリート造</t>
    <phoneticPr fontId="1"/>
  </si>
  <si>
    <t>農林漁業用のもの（主な材質により以下の該当するもの）</t>
    <rPh sb="0" eb="2">
      <t>ノウリン</t>
    </rPh>
    <rPh sb="2" eb="5">
      <t>ギョギョウヨウ</t>
    </rPh>
    <rPh sb="9" eb="10">
      <t>オモ</t>
    </rPh>
    <rPh sb="11" eb="13">
      <t>ザイシツ</t>
    </rPh>
    <rPh sb="16" eb="18">
      <t>イカ</t>
    </rPh>
    <rPh sb="19" eb="21">
      <t>ガイトウ</t>
    </rPh>
    <phoneticPr fontId="1"/>
  </si>
  <si>
    <t>　金属造</t>
    <rPh sb="1" eb="3">
      <t>キンゾク</t>
    </rPh>
    <rPh sb="3" eb="4">
      <t>ツク</t>
    </rPh>
    <phoneticPr fontId="1"/>
  </si>
  <si>
    <t>　木造</t>
    <rPh sb="1" eb="3">
      <t>モクゾウ</t>
    </rPh>
    <phoneticPr fontId="1"/>
  </si>
  <si>
    <t>　コンクリート造、れんが造、石造又はブロック造</t>
    <phoneticPr fontId="1"/>
  </si>
  <si>
    <t>農業用設備</t>
    <rPh sb="0" eb="3">
      <t>ノウギョウヨウ</t>
    </rPh>
    <rPh sb="3" eb="5">
      <t>セツビ</t>
    </rPh>
    <phoneticPr fontId="1"/>
  </si>
  <si>
    <t>食品製造業用設備</t>
    <rPh sb="0" eb="2">
      <t>ショクヒン</t>
    </rPh>
    <rPh sb="2" eb="5">
      <t>セイゾウギョウ</t>
    </rPh>
    <rPh sb="5" eb="6">
      <t>ヨウ</t>
    </rPh>
    <rPh sb="6" eb="8">
      <t>セツビ</t>
    </rPh>
    <phoneticPr fontId="1"/>
  </si>
  <si>
    <t>小売業用設備（材質により以下の該当するもの）</t>
    <rPh sb="0" eb="3">
      <t>コウリギョウ</t>
    </rPh>
    <rPh sb="3" eb="4">
      <t>ヨウ</t>
    </rPh>
    <rPh sb="4" eb="6">
      <t>セツビ</t>
    </rPh>
    <rPh sb="7" eb="9">
      <t>ザイシツ</t>
    </rPh>
    <rPh sb="12" eb="14">
      <t>イカ</t>
    </rPh>
    <rPh sb="15" eb="17">
      <t>ガイトウ</t>
    </rPh>
    <phoneticPr fontId="1"/>
  </si>
  <si>
    <t>　主として金属製</t>
    <rPh sb="1" eb="2">
      <t>シュ</t>
    </rPh>
    <rPh sb="5" eb="7">
      <t>キンゾク</t>
    </rPh>
    <rPh sb="7" eb="8">
      <t>セイ</t>
    </rPh>
    <phoneticPr fontId="1"/>
  </si>
  <si>
    <t>　その他のもの</t>
    <rPh sb="3" eb="4">
      <t>タ</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</si>
  <si>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</si>
  <si>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品質向上効果を算定している場合は、最大でも品質向上効果における計画単収を超えないように注意</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</si>
  <si>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※１　下表の着色セルは自動で計算されます。</t>
    <rPh sb="3" eb="5">
      <t>カヒョウ</t>
    </rPh>
    <rPh sb="6" eb="8">
      <t>チャクショク</t>
    </rPh>
    <rPh sb="11" eb="13">
      <t>ジドウ</t>
    </rPh>
    <rPh sb="14" eb="16">
      <t>ケイサン</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</si>
  <si>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6" eb="88">
      <t>ジギョウ</t>
    </rPh>
    <rPh sb="88" eb="90">
      <t>ジッシ</t>
    </rPh>
    <rPh sb="90" eb="91">
      <t>ゴ</t>
    </rPh>
    <rPh sb="92" eb="94">
      <t>シンキ</t>
    </rPh>
    <rPh sb="94" eb="96">
      <t>ドウニュウ</t>
    </rPh>
    <rPh sb="96" eb="98">
      <t>サクモツ</t>
    </rPh>
    <rPh sb="99" eb="101">
      <t>サンテイ</t>
    </rPh>
    <rPh sb="101" eb="103">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</si>
  <si>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2" eb="54">
      <t>ジギョウ</t>
    </rPh>
    <rPh sb="54" eb="56">
      <t>ジッシ</t>
    </rPh>
    <rPh sb="56" eb="57">
      <t>ゴ</t>
    </rPh>
    <rPh sb="58" eb="60">
      <t>シンキ</t>
    </rPh>
    <rPh sb="60" eb="62">
      <t>ドウニュウ</t>
    </rPh>
    <rPh sb="62" eb="64">
      <t>サクモツ</t>
    </rPh>
    <rPh sb="65" eb="67">
      <t>サンテイ</t>
    </rPh>
    <rPh sb="67" eb="69">
      <t>タイショウ</t>
    </rPh>
    <phoneticPr fontId="1"/>
  </si>
  <si>
    <t>　自家生産及び連携する農業経営体等が生産・製造する農林水産物や加工品の販売施設を整備することで、流通や販売に要する経費の増減が見込まれる場合に算定します。</t>
    <rPh sb="21" eb="23">
      <t>セイゾウ</t>
    </rPh>
    <rPh sb="48" eb="50">
      <t>リュウツウ</t>
    </rPh>
    <rPh sb="51" eb="53">
      <t>ハンバイ</t>
    </rPh>
    <rPh sb="54" eb="55">
      <t>ヨウ</t>
    </rPh>
    <rPh sb="57" eb="59">
      <t>ケイヒ</t>
    </rPh>
    <rPh sb="60" eb="62">
      <t>ゾウゲン</t>
    </rPh>
    <rPh sb="63" eb="65">
      <t>ミコ</t>
    </rPh>
    <phoneticPr fontId="1"/>
  </si>
  <si>
    <t>注）面積換算：１ha＝100a＝10,000㎡、10a=1,000㎡</t>
    <rPh sb="0" eb="1">
      <t>チュウ</t>
    </rPh>
    <rPh sb="2" eb="4">
      <t>メンセキ</t>
    </rPh>
    <rPh sb="4" eb="6">
      <t>カンザン</t>
    </rPh>
    <phoneticPr fontId="1"/>
  </si>
  <si>
    <t>※３　廃用または転用される時点の残存価格が明らかな場合は、「廃用損失額」欄に金額を直接入力してください。</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</si>
  <si>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t>作付面積
増減</t>
    <rPh sb="2" eb="4">
      <t>メンセキ</t>
    </rPh>
    <rPh sb="5" eb="7">
      <t>ゾウゲン</t>
    </rPh>
    <phoneticPr fontId="1"/>
  </si>
  <si>
    <t>現況
作付面積</t>
    <rPh sb="3" eb="5">
      <t>サクツケ</t>
    </rPh>
    <rPh sb="5" eb="7">
      <t>メンセキ</t>
    </rPh>
    <phoneticPr fontId="1"/>
  </si>
  <si>
    <t>計画
作付面積</t>
    <rPh sb="3" eb="5">
      <t>サクツケ</t>
    </rPh>
    <rPh sb="5" eb="7">
      <t>メンセキ</t>
    </rPh>
    <phoneticPr fontId="1"/>
  </si>
  <si>
    <t>1.0以上であること
小数点以下２桁まで算出</t>
    <rPh sb="3" eb="5">
      <t>イジョウ</t>
    </rPh>
    <phoneticPr fontId="1"/>
  </si>
  <si>
    <t>効果
発生面積</t>
    <rPh sb="0" eb="2">
      <t>コウカ</t>
    </rPh>
    <rPh sb="3" eb="5">
      <t>ハッセイ</t>
    </rPh>
    <rPh sb="5" eb="7">
      <t>メンセキ</t>
    </rPh>
    <phoneticPr fontId="1"/>
  </si>
  <si>
    <t>効果
発生面積</t>
    <rPh sb="3" eb="5">
      <t>ハッセイ</t>
    </rPh>
    <rPh sb="5" eb="7">
      <t>メンセキ</t>
    </rPh>
    <phoneticPr fontId="1"/>
  </si>
  <si>
    <t>加工用に
作付面積
を増加</t>
    <rPh sb="0" eb="2">
      <t>カコウ</t>
    </rPh>
    <rPh sb="2" eb="3">
      <t>ヨウ</t>
    </rPh>
    <rPh sb="5" eb="7">
      <t>サクツ</t>
    </rPh>
    <rPh sb="7" eb="9">
      <t>メンセキ</t>
    </rPh>
    <rPh sb="11" eb="13">
      <t>ゾウカ</t>
    </rPh>
    <phoneticPr fontId="1"/>
  </si>
  <si>
    <t>販売用に
作付面積
を増加</t>
    <rPh sb="0" eb="2">
      <t>ハンバイ</t>
    </rPh>
    <rPh sb="2" eb="3">
      <t>ヨウ</t>
    </rPh>
    <rPh sb="5" eb="7">
      <t>サクツケ</t>
    </rPh>
    <rPh sb="7" eb="9">
      <t>メンセキ</t>
    </rPh>
    <rPh sb="11" eb="12">
      <t>フ</t>
    </rPh>
    <rPh sb="12" eb="13">
      <t>カ</t>
    </rPh>
    <phoneticPr fontId="1"/>
  </si>
  <si>
    <t>注）本表は参考例です。実際の事業計画に従って算定項目を
　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2" eb="24">
      <t>サンテイ</t>
    </rPh>
    <rPh sb="24" eb="26">
      <t>コウモク</t>
    </rPh>
    <rPh sb="29" eb="31">
      <t>センタク</t>
    </rPh>
    <phoneticPr fontId="1"/>
  </si>
  <si>
    <t>経過年数</t>
    <rPh sb="0" eb="2">
      <t>ケイカ</t>
    </rPh>
    <rPh sb="2" eb="4">
      <t>ネンスウ</t>
    </rPh>
    <phoneticPr fontId="1"/>
  </si>
  <si>
    <t>農業
生産
施設</t>
    <rPh sb="0" eb="2">
      <t>ノウギョウ</t>
    </rPh>
    <rPh sb="3" eb="5">
      <t>セイサン</t>
    </rPh>
    <rPh sb="6" eb="8">
      <t>シセツ</t>
    </rPh>
    <phoneticPr fontId="1"/>
  </si>
  <si>
    <t>：事業実施後に見込まれる非常勤雇用者または雇用契約によらない就労者の１人１日当たりの賃金または工賃</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</si>
  <si>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耐用年数
(減価償却期間)</t>
    <rPh sb="0" eb="2">
      <t>タイヨウ</t>
    </rPh>
    <rPh sb="2" eb="4">
      <t>ネンスウ</t>
    </rPh>
    <rPh sb="6" eb="8">
      <t>ゲンカ</t>
    </rPh>
    <rPh sb="8" eb="10">
      <t>ショウキャク</t>
    </rPh>
    <rPh sb="10" eb="12">
      <t>キカン</t>
    </rPh>
    <phoneticPr fontId="1"/>
  </si>
  <si>
    <t>新たに整備する施設の利用開始年
（西暦）</t>
    <rPh sb="0" eb="1">
      <t>アラ</t>
    </rPh>
    <rPh sb="3" eb="5">
      <t>セイビ</t>
    </rPh>
    <rPh sb="7" eb="9">
      <t>シセツ</t>
    </rPh>
    <rPh sb="10" eb="12">
      <t>リヨウ</t>
    </rPh>
    <rPh sb="12" eb="14">
      <t>カイシ</t>
    </rPh>
    <rPh sb="14" eb="15">
      <t>ネン</t>
    </rPh>
    <rPh sb="17" eb="19">
      <t>セイレキ</t>
    </rPh>
    <phoneticPr fontId="1"/>
  </si>
  <si>
    <r>
      <t>同左簿価
(整備・購入時の価格)</t>
    </r>
    <r>
      <rPr>
        <sz val="10"/>
        <color theme="1"/>
        <rFont val="ＭＳ ゴシック"/>
        <family val="3"/>
        <charset val="128"/>
      </rPr>
      <t>　※更新した場合はその価格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</si>
  <si>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t xml:space="preserve">設置・購入年
（西暦）
</t>
    </r>
    <r>
      <rPr>
        <sz val="10"/>
        <color theme="1"/>
        <rFont val="ＭＳ ゴシック"/>
        <family val="3"/>
        <charset val="128"/>
      </rPr>
      <t>※更新した場合はその年</t>
    </r>
    <rPh sb="0" eb="2">
      <t>セッチ</t>
    </rPh>
    <rPh sb="3" eb="5">
      <t>コウニュウ</t>
    </rPh>
    <rPh sb="5" eb="6">
      <t>ネン</t>
    </rPh>
    <rPh sb="8" eb="10">
      <t>セイレキ</t>
    </rPh>
    <rPh sb="13" eb="15">
      <t>コウシン</t>
    </rPh>
    <rPh sb="17" eb="19">
      <t>バアイ</t>
    </rPh>
    <rPh sb="22" eb="23">
      <t>トシ</t>
    </rPh>
    <phoneticPr fontId="1"/>
  </si>
  <si>
    <r>
      <t xml:space="preserve">廃用損失額
</t>
    </r>
    <r>
      <rPr>
        <sz val="10"/>
        <color theme="1"/>
        <rFont val="ＭＳ ゴシック"/>
        <family val="3"/>
        <charset val="128"/>
      </rPr>
      <t>※最小値”0”</t>
    </r>
    <rPh sb="0" eb="1">
      <t>ハイ</t>
    </rPh>
    <rPh sb="1" eb="2">
      <t>ヨウ</t>
    </rPh>
    <rPh sb="2" eb="4">
      <t>ソンシツ</t>
    </rPh>
    <rPh sb="4" eb="5">
      <t>ガク</t>
    </rPh>
    <rPh sb="7" eb="10">
      <t>サイショウチ</t>
    </rPh>
    <phoneticPr fontId="1"/>
  </si>
  <si>
    <t>←本事業の施設整備に伴い、廃用または用途が転用される
　施設がある場合は廃用損失額を算定してください。</t>
    <rPh sb="1" eb="2">
      <t>ホン</t>
    </rPh>
    <rPh sb="2" eb="4">
      <t>ジギョウ</t>
    </rPh>
    <rPh sb="5" eb="7">
      <t>シセツ</t>
    </rPh>
    <rPh sb="7" eb="9">
      <t>セイビ</t>
    </rPh>
    <rPh sb="10" eb="11">
      <t>トモナ</t>
    </rPh>
    <rPh sb="13" eb="14">
      <t>ハイ</t>
    </rPh>
    <rPh sb="14" eb="15">
      <t>ヨウ</t>
    </rPh>
    <rPh sb="18" eb="20">
      <t>ヨウト</t>
    </rPh>
    <rPh sb="21" eb="23">
      <t>テンヨウ</t>
    </rPh>
    <rPh sb="28" eb="30">
      <t>シセツ</t>
    </rPh>
    <rPh sb="33" eb="35">
      <t>バアイ</t>
    </rPh>
    <rPh sb="36" eb="37">
      <t>ハイ</t>
    </rPh>
    <rPh sb="37" eb="38">
      <t>ヨウ</t>
    </rPh>
    <rPh sb="38" eb="40">
      <t>ソンシツ</t>
    </rPh>
    <rPh sb="40" eb="41">
      <t>ガク</t>
    </rPh>
    <rPh sb="42" eb="43">
      <t>サン</t>
    </rPh>
    <rPh sb="43" eb="44">
      <t>サダム</t>
    </rPh>
    <phoneticPr fontId="1"/>
  </si>
  <si>
    <t>出典：現況作付面積（○○○）、計画作付面積（○○○）、</t>
    <rPh sb="0" eb="2">
      <t>シュッテン</t>
    </rPh>
    <rPh sb="3" eb="5">
      <t>ゲンキョウ</t>
    </rPh>
    <rPh sb="5" eb="7">
      <t>サクツ</t>
    </rPh>
    <rPh sb="7" eb="9">
      <t>メンセキ</t>
    </rPh>
    <rPh sb="15" eb="19">
      <t>ケイカクサクツ</t>
    </rPh>
    <rPh sb="19" eb="21">
      <t>メンセキ</t>
    </rPh>
    <phoneticPr fontId="1"/>
  </si>
  <si>
    <t>　　　現況単収（○○○）、現況生産物単価（○○○）</t>
    <rPh sb="13" eb="15">
      <t>ゲンキョウ</t>
    </rPh>
    <rPh sb="15" eb="18">
      <t>セイサンブツ</t>
    </rPh>
    <rPh sb="18" eb="20">
      <t>タンカ</t>
    </rPh>
    <phoneticPr fontId="1"/>
  </si>
  <si>
    <t>出典：現況単収（○○○）、計画単収（○○○）、</t>
    <rPh sb="0" eb="2">
      <t>シュッテン</t>
    </rPh>
    <rPh sb="3" eb="5">
      <t>ゲンキョウ</t>
    </rPh>
    <rPh sb="5" eb="7">
      <t>タンシュウ</t>
    </rPh>
    <rPh sb="13" eb="15">
      <t>ケイカク</t>
    </rPh>
    <rPh sb="15" eb="17">
      <t>タンシュウ</t>
    </rPh>
    <phoneticPr fontId="1"/>
  </si>
  <si>
    <t>　　　効果発生面積（○○○）、現況生産物単価（○○○）</t>
    <rPh sb="3" eb="5">
      <t>コウカ</t>
    </rPh>
    <rPh sb="5" eb="7">
      <t>ハッセイ</t>
    </rPh>
    <rPh sb="7" eb="9">
      <t>メンセキ</t>
    </rPh>
    <rPh sb="15" eb="17">
      <t>ゲンキョウ</t>
    </rPh>
    <rPh sb="17" eb="20">
      <t>セイサンブツ</t>
    </rPh>
    <rPh sb="20" eb="22">
      <t>タンカ</t>
    </rPh>
    <phoneticPr fontId="1"/>
  </si>
  <si>
    <t>出典：効果発生面積（○○○）、計画単収（○○○）、</t>
    <rPh sb="0" eb="2">
      <t>シュッテン</t>
    </rPh>
    <rPh sb="3" eb="5">
      <t>コウカ</t>
    </rPh>
    <rPh sb="5" eb="9">
      <t>ハッセイメンセキ</t>
    </rPh>
    <rPh sb="15" eb="17">
      <t>ケイカク</t>
    </rPh>
    <rPh sb="17" eb="19">
      <t>タンシュウ</t>
    </rPh>
    <phoneticPr fontId="1"/>
  </si>
  <si>
    <t>出典：現在販売量（○○○）、計画販売量（○○○）、</t>
    <rPh sb="0" eb="2">
      <t>シュッテン</t>
    </rPh>
    <rPh sb="3" eb="5">
      <t>ゲンザイ</t>
    </rPh>
    <rPh sb="5" eb="8">
      <t>ハンバイリョウ</t>
    </rPh>
    <rPh sb="14" eb="16">
      <t>ケイカク</t>
    </rPh>
    <rPh sb="16" eb="18">
      <t>ハンバイ</t>
    </rPh>
    <rPh sb="18" eb="19">
      <t>リョウ</t>
    </rPh>
    <phoneticPr fontId="1"/>
  </si>
  <si>
    <t>　　　計画販売単価（○○○）、生産に係る経費（○○○）</t>
    <rPh sb="3" eb="5">
      <t>ケイカク</t>
    </rPh>
    <rPh sb="5" eb="7">
      <t>ハンバイ</t>
    </rPh>
    <rPh sb="7" eb="9">
      <t>タンカ</t>
    </rPh>
    <rPh sb="15" eb="17">
      <t>セイサン</t>
    </rPh>
    <rPh sb="18" eb="19">
      <t>カカ</t>
    </rPh>
    <rPh sb="20" eb="22">
      <t>ケイヒ</t>
    </rPh>
    <phoneticPr fontId="1"/>
  </si>
  <si>
    <t>出典：現在流通・販売経費（○○○）、計画流通・販売経費（○○○）</t>
    <rPh sb="0" eb="2">
      <t>シュッテン</t>
    </rPh>
    <rPh sb="3" eb="5">
      <t>ゲンザイ</t>
    </rPh>
    <rPh sb="5" eb="7">
      <t>リュウツウ</t>
    </rPh>
    <rPh sb="8" eb="10">
      <t>ハンバイ</t>
    </rPh>
    <rPh sb="10" eb="12">
      <t>ケイヒ</t>
    </rPh>
    <rPh sb="18" eb="20">
      <t>ケイカク</t>
    </rPh>
    <rPh sb="20" eb="22">
      <t>リュウツウ</t>
    </rPh>
    <rPh sb="23" eb="25">
      <t>ハンバイ</t>
    </rPh>
    <rPh sb="25" eb="27">
      <t>ケイヒ</t>
    </rPh>
    <phoneticPr fontId="1"/>
  </si>
  <si>
    <t>出典：新規常勤雇用人数（○○○）、常勤雇用賃金（○○○）、新規非常勤雇用人数（○○○）、</t>
    <rPh sb="0" eb="2">
      <t>シュッテン</t>
    </rPh>
    <rPh sb="3" eb="5">
      <t>シンキ</t>
    </rPh>
    <rPh sb="5" eb="7">
      <t>ジョウキン</t>
    </rPh>
    <rPh sb="7" eb="11">
      <t>コヨウニンズウ</t>
    </rPh>
    <rPh sb="17" eb="19">
      <t>ジョウキン</t>
    </rPh>
    <rPh sb="19" eb="21">
      <t>コヨウ</t>
    </rPh>
    <rPh sb="21" eb="23">
      <t>チンギン</t>
    </rPh>
    <rPh sb="29" eb="31">
      <t>シンキ</t>
    </rPh>
    <rPh sb="31" eb="34">
      <t>ヒジョウキン</t>
    </rPh>
    <rPh sb="34" eb="36">
      <t>コヨウ</t>
    </rPh>
    <rPh sb="36" eb="38">
      <t>ニンズウ</t>
    </rPh>
    <phoneticPr fontId="1"/>
  </si>
  <si>
    <t>　　　営業日数（○○○）、非常勤雇用賃金（○○○）</t>
    <rPh sb="3" eb="7">
      <t>エイギョウニッスウ</t>
    </rPh>
    <rPh sb="13" eb="16">
      <t>ヒジョウキン</t>
    </rPh>
    <rPh sb="16" eb="20">
      <t>コヨウチンギン</t>
    </rPh>
    <phoneticPr fontId="1"/>
  </si>
  <si>
    <t>出典：簿価(整備・購入時の価格)（○○○）、設置・購入年（○○○）</t>
    <rPh sb="0" eb="2">
      <t>シュッテン</t>
    </rPh>
    <phoneticPr fontId="1"/>
  </si>
  <si>
    <t>　　　生産物単価（現況）（○○○）、生産物単価（計画）（○○○）</t>
    <rPh sb="3" eb="6">
      <t>セイサンブツ</t>
    </rPh>
    <rPh sb="6" eb="8">
      <t>タンカ</t>
    </rPh>
    <rPh sb="9" eb="11">
      <t>ゲンキョウ</t>
    </rPh>
    <rPh sb="18" eb="21">
      <t>セイサンブツ</t>
    </rPh>
    <rPh sb="21" eb="23">
      <t>タンカ</t>
    </rPh>
    <rPh sb="24" eb="26">
      <t>ケイカク</t>
    </rPh>
    <phoneticPr fontId="1"/>
  </si>
  <si>
    <t>　　　生産物単価（現況）（○○○）、計画生産物単価（計画）（○○○）</t>
    <rPh sb="3" eb="6">
      <t>セイサンブツ</t>
    </rPh>
    <rPh sb="6" eb="8">
      <t>タンカ</t>
    </rPh>
    <rPh sb="9" eb="11">
      <t>ゲンキョウ</t>
    </rPh>
    <rPh sb="18" eb="20">
      <t>ケイカク</t>
    </rPh>
    <rPh sb="20" eb="23">
      <t>セイサンブツ</t>
    </rPh>
    <rPh sb="23" eb="25">
      <t>タンカ</t>
    </rPh>
    <rPh sb="26" eb="28">
      <t>ケイカク</t>
    </rPh>
    <phoneticPr fontId="1"/>
  </si>
  <si>
    <t>いも類</t>
    <rPh sb="2" eb="3">
      <t>ルイ</t>
    </rPh>
    <phoneticPr fontId="1"/>
  </si>
  <si>
    <t>果菜類</t>
    <rPh sb="0" eb="3">
      <t>カサイルイ</t>
    </rPh>
    <phoneticPr fontId="1"/>
  </si>
  <si>
    <t>葉茎菜類</t>
    <rPh sb="0" eb="1">
      <t>ハ</t>
    </rPh>
    <rPh sb="1" eb="2">
      <t>クキ</t>
    </rPh>
    <rPh sb="2" eb="3">
      <t>サイ</t>
    </rPh>
    <rPh sb="3" eb="4">
      <t>ルイ</t>
    </rPh>
    <phoneticPr fontId="1"/>
  </si>
  <si>
    <t>根菜類</t>
    <rPh sb="0" eb="3">
      <t>コンサイルイ</t>
    </rPh>
    <phoneticPr fontId="1"/>
  </si>
  <si>
    <t>その他果樹</t>
    <rPh sb="2" eb="3">
      <t>タ</t>
    </rPh>
    <rPh sb="3" eb="5">
      <t>カジュ</t>
    </rPh>
    <phoneticPr fontId="1"/>
  </si>
  <si>
    <t>その他果樹</t>
    <rPh sb="2" eb="5">
      <t>タカジュ</t>
    </rPh>
    <phoneticPr fontId="1"/>
  </si>
  <si>
    <t>（畜産）</t>
    <rPh sb="1" eb="3">
      <t>チクサン</t>
    </rPh>
    <phoneticPr fontId="1"/>
  </si>
  <si>
    <r>
      <t>　老朽化した施設を改修することで節減される維持管理</t>
    </r>
    <r>
      <rPr>
        <sz val="11"/>
        <rFont val="ＭＳ ゴシック"/>
        <family val="3"/>
        <charset val="128"/>
      </rPr>
      <t>費</t>
    </r>
    <r>
      <rPr>
        <sz val="11"/>
        <color theme="1"/>
        <rFont val="ＭＳ ゴシック"/>
        <family val="3"/>
        <charset val="128"/>
      </rPr>
      <t>または新たな施設の整備により維持管理費が発生する効果（マイナス効果）を算定します。</t>
    </r>
    <rPh sb="1" eb="4">
      <t>ロウキュウカ</t>
    </rPh>
    <rPh sb="6" eb="8">
      <t>シセツ</t>
    </rPh>
    <rPh sb="9" eb="11">
      <t>カイシュウ</t>
    </rPh>
    <rPh sb="16" eb="18">
      <t>セツゲン</t>
    </rPh>
    <rPh sb="21" eb="23">
      <t>イジ</t>
    </rPh>
    <rPh sb="23" eb="25">
      <t>カンリ</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</si>
  <si>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現在
年平均維持管理費</t>
    <phoneticPr fontId="1"/>
  </si>
  <si>
    <t>計画
年平均維持管理費</t>
    <phoneticPr fontId="1"/>
  </si>
  <si>
    <t>出典：現在年平均維持管理費（○○○）、計画年平均維持管理費（○○○）</t>
    <rPh sb="0" eb="2">
      <t>シュッテン</t>
    </rPh>
    <rPh sb="3" eb="5">
      <t>ゲンザイ</t>
    </rPh>
    <rPh sb="5" eb="6">
      <t>ネン</t>
    </rPh>
    <rPh sb="6" eb="8">
      <t>ヘイキン</t>
    </rPh>
    <rPh sb="8" eb="13">
      <t>イジカンリヒ</t>
    </rPh>
    <rPh sb="19" eb="21">
      <t>ケイカク</t>
    </rPh>
    <rPh sb="21" eb="24">
      <t>ネンヘイキン</t>
    </rPh>
    <rPh sb="24" eb="26">
      <t>イジ</t>
    </rPh>
    <rPh sb="26" eb="29">
      <t>カンリヒ</t>
    </rPh>
    <phoneticPr fontId="1"/>
  </si>
  <si>
    <t>※３　本表では、地域資源活用価値創出整備事業（農福連携型）で比較的算定対象になりやすいと想定される効果項目を抜粋しています。
　　　 このほかの効果項目については、「農山漁村振興交付金（地域資源活用価値創出対策のうち地域資源活用価値創出整備事業）
　　費用対効果算定要領」（令和４年４月１日付け３農振第3018号農村振興局長通知）をご参照いただき、年効果額の内訳を追加してください。</t>
    <rPh sb="3" eb="4">
      <t>ホン</t>
    </rPh>
    <rPh sb="4" eb="5">
      <t>ヒョウ</t>
    </rPh>
    <rPh sb="8" eb="18">
      <t>チイキシゲンカツヨウカチソウシュツ</t>
    </rPh>
    <rPh sb="18" eb="22">
      <t>セイビジギョウ</t>
    </rPh>
    <rPh sb="27" eb="28">
      <t>ガタ</t>
    </rPh>
    <rPh sb="93" eb="103">
      <t>チイキシゲンカツヨウカチソウシュツ</t>
    </rPh>
    <rPh sb="103" eb="105">
      <t>タイサク</t>
    </rPh>
    <rPh sb="108" eb="116">
      <t>チイキシゲンカツヨウカチ</t>
    </rPh>
    <rPh sb="116" eb="118">
      <t>ソウシュツ</t>
    </rPh>
    <rPh sb="118" eb="120">
      <t>セイビ</t>
    </rPh>
    <rPh sb="120" eb="122">
      <t>ジギョウ</t>
    </rPh>
    <rPh sb="137" eb="139">
      <t>レイワ</t>
    </rPh>
    <rPh sb="174" eb="175">
      <t>ネン</t>
    </rPh>
    <rPh sb="175" eb="177">
      <t>コウカ</t>
    </rPh>
    <rPh sb="177" eb="178">
      <t>ガク</t>
    </rPh>
    <rPh sb="179" eb="181">
      <t>ウチワケ</t>
    </rPh>
    <rPh sb="182" eb="184">
      <t>ツイカ</t>
    </rPh>
    <phoneticPr fontId="1"/>
  </si>
  <si>
    <t>原料用かんしょ</t>
    <rPh sb="0" eb="2">
      <t>ゲンリョウ</t>
    </rPh>
    <rPh sb="2" eb="3">
      <t>ヨウ</t>
    </rPh>
    <phoneticPr fontId="1"/>
  </si>
  <si>
    <t>原料用かんしょ</t>
    <phoneticPr fontId="1"/>
  </si>
  <si>
    <r>
      <t>　単収増加純益率（％）＝100-（100－作付増減純益率</t>
    </r>
    <r>
      <rPr>
        <vertAlign val="superscript"/>
        <sz val="11"/>
        <rFont val="ＭＳ ゴシック"/>
        <family val="3"/>
        <charset val="128"/>
      </rPr>
      <t>※１</t>
    </r>
    <r>
      <rPr>
        <sz val="11"/>
        <rFont val="ＭＳ ゴシック"/>
        <family val="3"/>
        <charset val="128"/>
      </rPr>
      <t>）×0.110</t>
    </r>
    <r>
      <rPr>
        <vertAlign val="superscript"/>
        <sz val="11"/>
        <rFont val="ＭＳ ゴシック"/>
        <family val="3"/>
        <charset val="128"/>
      </rPr>
      <t>※２</t>
    </r>
    <rPh sb="1" eb="3">
      <t>タンシュウ</t>
    </rPh>
    <rPh sb="3" eb="5">
      <t>ゾウカ</t>
    </rPh>
    <rPh sb="5" eb="7">
      <t>ジュンエキ</t>
    </rPh>
    <rPh sb="7" eb="8">
      <t>リツ</t>
    </rPh>
    <phoneticPr fontId="1"/>
  </si>
  <si>
    <t>　　　※２　0.110：作付増減生産費に対する単収増加生産費の比率（定数）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</si>
</sst>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18"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u/>
      <sz val="11"/>
      <color theme="10"/>
      <name val="ＭＳ Ｐゴシック"/>
      <family val="2"/>
      <charset val="128"/>
      <scheme val="minor"/>
    </font>
    <font>
      <sz val="11"/>
      <color theme="1"/>
      <name val="ＭＳ ゴシック"/>
      <family val="3"/>
      <charset val="128"/>
    </font>
    <font>
      <b/>
      <sz val="11"/>
      <color theme="1"/>
      <name val="ＭＳ ゴシック"/>
      <family val="3"/>
      <charset val="128"/>
    </font>
    <font>
      <sz val="9"/>
      <color theme="1"/>
      <name val="ＭＳ ゴシック"/>
      <family val="3"/>
      <charset val="128"/>
    </font>
    <font>
      <b/>
      <sz val="11"/>
      <color rgb="FFFF0000"/>
      <name val="ＭＳ ゴシック"/>
      <family val="3"/>
      <charset val="128"/>
    </font>
    <font>
      <sz val="11"/>
      <name val="ＭＳ ゴシック"/>
      <family val="3"/>
      <charset val="128"/>
    </font>
    <font>
      <sz val="10"/>
      <color theme="1"/>
      <name val="ＭＳ ゴシック"/>
      <family val="3"/>
      <charset val="128"/>
    </font>
    <font>
      <sz val="11"/>
      <color rgb="FF0000FF"/>
      <name val="ＭＳ ゴシック"/>
      <family val="3"/>
      <charset val="128"/>
    </font>
    <font>
      <sz val="9"/>
      <color rgb="FF0000FF"/>
      <name val="ＭＳ ゴシック"/>
      <family val="3"/>
      <charset val="128"/>
    </font>
    <font>
      <sz val="20"/>
      <color theme="1"/>
      <name val="ＭＳ ゴシック"/>
      <family val="3"/>
      <charset val="128"/>
    </font>
    <font>
      <b/>
      <sz val="11"/>
      <name val="ＭＳ ゴシック"/>
      <family val="3"/>
      <charset val="128"/>
    </font>
    <font>
      <u/>
      <sz val="10"/>
      <color theme="10"/>
      <name val="ＭＳ ゴシック"/>
      <family val="3"/>
      <charset val="128"/>
    </font>
    <font>
      <b/>
      <sz val="12"/>
      <color indexed="12"/>
      <name val="ＭＳ ゴシック"/>
      <family val="3"/>
      <charset val="128"/>
    </font>
    <font>
      <sz val="11"/>
      <name val="ＭＳ Ｐゴシック"/>
      <family val="2"/>
      <charset val="128"/>
      <scheme val="minor"/>
    </font>
    <font>
      <vertAlign val="superscript"/>
      <sz val="11"/>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3" fillId="0" borderId="0" applyNumberFormat="0" applyFill="0" applyBorder="0" applyAlignment="0" applyProtection="0">
      <alignment vertical="center"/>
    </xf>
  </cellStyleXfs>
  <cellXfs count="267">
    <xf numFmtId="0" fontId="0" fillId="0" borderId="0" xfId="0">
      <alignment vertical="center"/>
    </xf>
    <xf numFmtId="0" fontId="4" fillId="0" borderId="1" xfId="0" applyFont="1" applyBorder="1" applyAlignment="1">
      <alignment vertical="center" shrinkToFit="1"/>
    </xf>
    <xf numFmtId="0" fontId="5" fillId="0" borderId="0" xfId="0" applyFont="1">
      <alignment vertical="center"/>
    </xf>
    <xf numFmtId="0" fontId="4" fillId="0" borderId="0" xfId="0" applyFont="1">
      <alignment vertical="center"/>
    </xf>
    <xf numFmtId="0" fontId="4" fillId="0" borderId="9" xfId="0" applyFont="1" applyBorder="1">
      <alignment vertical="center"/>
    </xf>
    <xf numFmtId="0" fontId="4" fillId="0" borderId="5" xfId="0" applyFont="1" applyBorder="1" applyAlignment="1">
      <alignment horizontal="center" vertical="center" wrapText="1"/>
    </xf>
    <xf numFmtId="0" fontId="9" fillId="0" borderId="0" xfId="0" applyFont="1">
      <alignment vertical="center"/>
    </xf>
    <xf numFmtId="0" fontId="9" fillId="0" borderId="9" xfId="0" applyFont="1" applyBorder="1">
      <alignment vertical="center"/>
    </xf>
    <xf numFmtId="0" fontId="9" fillId="0" borderId="16" xfId="0" applyFont="1" applyBorder="1" applyAlignment="1">
      <alignment vertical="top"/>
    </xf>
    <xf numFmtId="0" fontId="9" fillId="0" borderId="9" xfId="0" applyFont="1" applyBorder="1" applyAlignment="1">
      <alignment horizontal="left" vertical="center"/>
    </xf>
    <xf numFmtId="0" fontId="9" fillId="0" borderId="0" xfId="0" applyFont="1" applyAlignment="1">
      <alignment horizontal="left" vertical="center"/>
    </xf>
    <xf numFmtId="0" fontId="9" fillId="0" borderId="8" xfId="0" applyFont="1" applyBorder="1" applyAlignment="1">
      <alignment horizontal="left" vertical="center"/>
    </xf>
    <xf numFmtId="0" fontId="9" fillId="0" borderId="0" xfId="0" applyFont="1" applyAlignment="1">
      <alignment horizontal="right" vertical="center"/>
    </xf>
    <xf numFmtId="0" fontId="4"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horizontal="distributed" vertical="center"/>
    </xf>
    <xf numFmtId="38" fontId="4" fillId="0" borderId="0" xfId="1" applyFont="1" applyFill="1" applyBorder="1">
      <alignment vertical="center"/>
    </xf>
    <xf numFmtId="0" fontId="6" fillId="0" borderId="0" xfId="0" applyFont="1" applyAlignment="1">
      <alignment horizontal="right" vertical="top"/>
    </xf>
    <xf numFmtId="0" fontId="4" fillId="0" borderId="0" xfId="0" applyFont="1" applyAlignment="1">
      <alignment horizontal="left" vertical="center"/>
    </xf>
    <xf numFmtId="0" fontId="4" fillId="0" borderId="3" xfId="0" applyFont="1" applyBorder="1" applyAlignment="1">
      <alignment horizontal="left" vertical="top" wrapText="1"/>
    </xf>
    <xf numFmtId="0" fontId="5" fillId="0" borderId="0" xfId="0" applyFont="1" applyAlignment="1">
      <alignment horizontal="center" vertical="center"/>
    </xf>
    <xf numFmtId="0" fontId="4" fillId="0" borderId="0" xfId="0" applyFont="1" applyAlignment="1">
      <alignment horizontal="right" vertical="center"/>
    </xf>
    <xf numFmtId="0" fontId="4" fillId="0" borderId="3" xfId="0" applyFont="1" applyBorder="1" applyAlignment="1">
      <alignment horizontal="right" vertical="center" shrinkToFit="1"/>
    </xf>
    <xf numFmtId="0" fontId="4" fillId="0" borderId="0" xfId="0" quotePrefix="1" applyFont="1">
      <alignment vertical="center"/>
    </xf>
    <xf numFmtId="0" fontId="4" fillId="0" borderId="0" xfId="0" applyFont="1" applyAlignment="1"/>
    <xf numFmtId="0" fontId="12" fillId="0" borderId="0" xfId="0" applyFont="1">
      <alignment vertical="center"/>
    </xf>
    <xf numFmtId="0" fontId="4" fillId="0" borderId="0" xfId="0" applyFont="1" applyAlignment="1">
      <alignment vertical="top"/>
    </xf>
    <xf numFmtId="0" fontId="13" fillId="0" borderId="0" xfId="0" applyFont="1">
      <alignment vertical="center"/>
    </xf>
    <xf numFmtId="0" fontId="10" fillId="0" borderId="9" xfId="0" applyFont="1" applyBorder="1" applyAlignment="1">
      <alignment vertical="top" wrapText="1"/>
    </xf>
    <xf numFmtId="0" fontId="10" fillId="0" borderId="0" xfId="0" applyFont="1" applyAlignment="1">
      <alignment vertical="top" wrapText="1"/>
    </xf>
    <xf numFmtId="0" fontId="9" fillId="0" borderId="12" xfId="0" applyFont="1" applyBorder="1">
      <alignment vertical="center"/>
    </xf>
    <xf numFmtId="0" fontId="9" fillId="0" borderId="7" xfId="0" applyFont="1" applyBorder="1">
      <alignment vertical="center"/>
    </xf>
    <xf numFmtId="0" fontId="9" fillId="0" borderId="13" xfId="0" applyFont="1" applyBorder="1">
      <alignment vertical="center"/>
    </xf>
    <xf numFmtId="177" fontId="4" fillId="2" borderId="11" xfId="1" applyNumberFormat="1" applyFont="1" applyFill="1" applyBorder="1" applyAlignment="1">
      <alignment vertical="center" shrinkToFit="1"/>
    </xf>
    <xf numFmtId="181" fontId="4" fillId="2" borderId="11" xfId="1" applyNumberFormat="1" applyFont="1" applyFill="1" applyBorder="1" applyAlignment="1">
      <alignment vertical="center" shrinkToFit="1"/>
    </xf>
    <xf numFmtId="182" fontId="7" fillId="3" borderId="11" xfId="0" applyNumberFormat="1" applyFont="1" applyFill="1" applyBorder="1" applyAlignment="1">
      <alignment vertical="center" shrinkToFit="1"/>
    </xf>
    <xf numFmtId="0" fontId="4" fillId="0" borderId="4" xfId="0" applyFont="1" applyBorder="1" applyAlignment="1">
      <alignment horizontal="center" vertical="top" shrinkToFit="1"/>
    </xf>
    <xf numFmtId="0" fontId="10" fillId="0" borderId="1" xfId="0" applyFont="1" applyBorder="1" applyAlignment="1">
      <alignment vertical="center" shrinkToFit="1"/>
    </xf>
    <xf numFmtId="179" fontId="10" fillId="0" borderId="1" xfId="1" applyNumberFormat="1" applyFont="1" applyBorder="1" applyAlignment="1">
      <alignment vertical="center" shrinkToFit="1"/>
    </xf>
    <xf numFmtId="179" fontId="4" fillId="2" borderId="1" xfId="0" applyNumberFormat="1" applyFont="1" applyFill="1" applyBorder="1" applyAlignment="1">
      <alignment vertical="center" shrinkToFit="1"/>
    </xf>
    <xf numFmtId="38" fontId="10" fillId="0" borderId="1" xfId="1" applyFont="1" applyBorder="1" applyAlignment="1">
      <alignment vertical="center" shrinkToFit="1"/>
    </xf>
    <xf numFmtId="38" fontId="4" fillId="2" borderId="1" xfId="1" applyFont="1" applyFill="1" applyBorder="1" applyAlignment="1">
      <alignment vertical="center" shrinkToFit="1"/>
    </xf>
    <xf numFmtId="0" fontId="10" fillId="0" borderId="1" xfId="0" quotePrefix="1" applyFont="1" applyBorder="1" applyAlignment="1">
      <alignment horizontal="right" vertical="center" shrinkToFit="1"/>
    </xf>
    <xf numFmtId="0" fontId="4" fillId="0" borderId="11" xfId="0" applyFont="1" applyBorder="1" applyAlignment="1">
      <alignment horizontal="center" vertical="center" shrinkToFit="1"/>
    </xf>
    <xf numFmtId="0" fontId="4" fillId="0" borderId="6" xfId="0" applyFont="1" applyBorder="1" applyAlignment="1">
      <alignment vertical="center" shrinkToFit="1"/>
    </xf>
    <xf numFmtId="0" fontId="4" fillId="0" borderId="10" xfId="0" applyFont="1" applyBorder="1" applyAlignment="1">
      <alignment vertical="center" shrinkToFit="1"/>
    </xf>
    <xf numFmtId="0" fontId="4" fillId="0" borderId="4" xfId="0" applyFont="1" applyBorder="1" applyAlignment="1">
      <alignment vertical="center" shrinkToFit="1"/>
    </xf>
    <xf numFmtId="0" fontId="4" fillId="0" borderId="0" xfId="0" applyFont="1" applyAlignment="1">
      <alignment vertical="center" shrinkToFit="1"/>
    </xf>
    <xf numFmtId="177" fontId="4" fillId="0" borderId="4" xfId="0" applyNumberFormat="1" applyFont="1" applyBorder="1" applyAlignment="1">
      <alignment horizontal="center" vertical="center" shrinkToFit="1"/>
    </xf>
    <xf numFmtId="0" fontId="4" fillId="0" borderId="3" xfId="0" applyFont="1" applyBorder="1" applyAlignment="1">
      <alignment horizontal="center" vertical="top" shrinkToFit="1"/>
    </xf>
    <xf numFmtId="38" fontId="4" fillId="0" borderId="3" xfId="1" applyFont="1" applyFill="1" applyBorder="1" applyAlignment="1">
      <alignment horizontal="center" vertical="top" shrinkToFit="1"/>
    </xf>
    <xf numFmtId="0" fontId="4" fillId="0" borderId="5" xfId="0" applyFont="1" applyBorder="1" applyAlignment="1">
      <alignment horizontal="center" vertical="center" wrapText="1" shrinkToFit="1"/>
    </xf>
    <xf numFmtId="0" fontId="9" fillId="0" borderId="8" xfId="0" applyFont="1" applyBorder="1" applyAlignment="1">
      <alignment vertical="center" shrinkToFit="1"/>
    </xf>
    <xf numFmtId="0" fontId="9" fillId="0" borderId="17" xfId="0" applyFont="1" applyBorder="1" applyAlignment="1">
      <alignment vertical="center" shrinkToFit="1"/>
    </xf>
    <xf numFmtId="0" fontId="9" fillId="0" borderId="18" xfId="0" applyFont="1" applyBorder="1" applyAlignment="1">
      <alignment vertical="center" shrinkToFit="1"/>
    </xf>
    <xf numFmtId="0" fontId="9" fillId="0" borderId="2" xfId="0" applyFont="1" applyBorder="1" applyAlignment="1">
      <alignment vertical="center" shrinkToFit="1"/>
    </xf>
    <xf numFmtId="0" fontId="9" fillId="0" borderId="15" xfId="0" applyFont="1" applyBorder="1" applyAlignment="1">
      <alignment vertical="center" shrinkToFit="1"/>
    </xf>
    <xf numFmtId="38" fontId="6" fillId="0" borderId="0" xfId="1" applyFont="1" applyFill="1" applyBorder="1" applyAlignment="1">
      <alignment vertical="center" wrapText="1"/>
    </xf>
    <xf numFmtId="38" fontId="4" fillId="0" borderId="0" xfId="1" applyFont="1" applyFill="1" applyBorder="1" applyAlignment="1">
      <alignment vertical="center"/>
    </xf>
    <xf numFmtId="38" fontId="4" fillId="0" borderId="0" xfId="1" applyFont="1" applyFill="1" applyBorder="1" applyAlignment="1">
      <alignment vertical="top" wrapText="1"/>
    </xf>
    <xf numFmtId="177" fontId="4" fillId="0" borderId="0" xfId="1" applyNumberFormat="1" applyFont="1" applyFill="1" applyBorder="1" applyAlignment="1">
      <alignment vertical="top" wrapText="1"/>
    </xf>
    <xf numFmtId="0" fontId="4" fillId="0" borderId="0" xfId="0" applyFont="1" applyBorder="1">
      <alignment vertical="center"/>
    </xf>
    <xf numFmtId="177" fontId="4" fillId="0" borderId="0" xfId="1" applyNumberFormat="1" applyFont="1" applyFill="1" applyBorder="1" applyAlignment="1">
      <alignment horizontal="right" vertical="center" wrapText="1"/>
    </xf>
    <xf numFmtId="177" fontId="4" fillId="0" borderId="0" xfId="0" applyNumberFormat="1" applyFont="1" applyFill="1" applyBorder="1">
      <alignment vertical="center"/>
    </xf>
    <xf numFmtId="0" fontId="4" fillId="0" borderId="1" xfId="0" applyFont="1" applyBorder="1" applyAlignment="1">
      <alignment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5" xfId="0" applyFont="1" applyBorder="1" applyAlignment="1">
      <alignment horizontal="center" vertical="center" wrapText="1"/>
    </xf>
    <xf numFmtId="0" fontId="4" fillId="0" borderId="7" xfId="0" applyFont="1" applyBorder="1" applyAlignment="1">
      <alignment horizontal="left" vertical="center"/>
    </xf>
    <xf numFmtId="0" fontId="9" fillId="0" borderId="8" xfId="0" applyFont="1" applyBorder="1" applyAlignment="1">
      <alignment vertical="center"/>
    </xf>
    <xf numFmtId="0" fontId="9" fillId="0" borderId="17" xfId="0" applyFont="1" applyBorder="1" applyAlignment="1">
      <alignment vertical="center"/>
    </xf>
    <xf numFmtId="0" fontId="9" fillId="0" borderId="18" xfId="0" applyFont="1" applyBorder="1" applyAlignment="1">
      <alignment vertical="center"/>
    </xf>
    <xf numFmtId="0" fontId="9" fillId="0" borderId="15" xfId="0" applyFont="1" applyBorder="1" applyAlignment="1">
      <alignment vertical="center"/>
    </xf>
    <xf numFmtId="0" fontId="9" fillId="0" borderId="11" xfId="0" applyFont="1" applyBorder="1" applyAlignment="1">
      <alignment horizontal="centerContinuous" vertical="center"/>
    </xf>
    <xf numFmtId="0" fontId="9" fillId="0" borderId="6" xfId="0" applyFont="1" applyBorder="1" applyAlignment="1">
      <alignment horizontal="centerContinuous" vertical="center"/>
    </xf>
    <xf numFmtId="0" fontId="9" fillId="0" borderId="10" xfId="0" applyFont="1" applyBorder="1" applyAlignment="1">
      <alignment horizontal="centerContinuous" vertical="center"/>
    </xf>
    <xf numFmtId="0" fontId="9" fillId="0" borderId="5" xfId="0" applyFont="1" applyBorder="1" applyAlignment="1">
      <alignment horizontal="center" vertical="center" shrinkToFit="1"/>
    </xf>
    <xf numFmtId="0" fontId="4" fillId="0" borderId="3" xfId="0" applyFont="1" applyBorder="1" applyAlignment="1">
      <alignment vertical="center" shrinkToFit="1"/>
    </xf>
    <xf numFmtId="177" fontId="10" fillId="0" borderId="1" xfId="0" applyNumberFormat="1" applyFont="1" applyBorder="1" applyAlignment="1">
      <alignment vertical="center" shrinkToFit="1"/>
    </xf>
    <xf numFmtId="180" fontId="10" fillId="0" borderId="1" xfId="0" applyNumberFormat="1" applyFont="1" applyBorder="1" applyAlignment="1">
      <alignment vertical="center" shrinkToFit="1"/>
    </xf>
    <xf numFmtId="177" fontId="4" fillId="2" borderId="1" xfId="0" applyNumberFormat="1" applyFont="1" applyFill="1" applyBorder="1" applyAlignment="1">
      <alignment vertical="center" shrinkToFit="1"/>
    </xf>
    <xf numFmtId="180" fontId="10" fillId="0" borderId="11" xfId="0" applyNumberFormat="1" applyFont="1" applyBorder="1" applyAlignment="1">
      <alignment vertical="center" shrinkToFit="1"/>
    </xf>
    <xf numFmtId="180" fontId="4" fillId="2" borderId="1" xfId="0" applyNumberFormat="1" applyFont="1" applyFill="1" applyBorder="1" applyAlignment="1">
      <alignment vertical="center" shrinkToFit="1"/>
    </xf>
    <xf numFmtId="177" fontId="4" fillId="3" borderId="1" xfId="0" applyNumberFormat="1" applyFont="1" applyFill="1" applyBorder="1" applyAlignment="1">
      <alignment vertical="center" shrinkToFit="1"/>
    </xf>
    <xf numFmtId="177" fontId="4" fillId="0" borderId="1" xfId="0" applyNumberFormat="1" applyFont="1" applyBorder="1" applyAlignment="1">
      <alignment vertical="center" shrinkToFit="1"/>
    </xf>
    <xf numFmtId="180" fontId="4" fillId="0" borderId="1" xfId="0" applyNumberFormat="1" applyFont="1" applyBorder="1" applyAlignment="1">
      <alignment vertical="center" shrinkToFit="1"/>
    </xf>
    <xf numFmtId="180" fontId="4" fillId="0" borderId="11" xfId="0" applyNumberFormat="1" applyFont="1" applyBorder="1" applyAlignment="1">
      <alignment vertical="center" shrinkToFit="1"/>
    </xf>
    <xf numFmtId="177" fontId="10" fillId="0" borderId="1" xfId="1" applyNumberFormat="1" applyFont="1" applyFill="1" applyBorder="1" applyAlignment="1">
      <alignment vertical="center" shrinkToFit="1"/>
    </xf>
    <xf numFmtId="177" fontId="10" fillId="0" borderId="1" xfId="1" applyNumberFormat="1" applyFont="1" applyFill="1" applyBorder="1" applyAlignment="1">
      <alignment vertical="top" shrinkToFit="1"/>
    </xf>
    <xf numFmtId="177" fontId="4" fillId="2" borderId="1" xfId="1" applyNumberFormat="1" applyFont="1" applyFill="1" applyBorder="1" applyAlignment="1">
      <alignment vertical="top" shrinkToFit="1"/>
    </xf>
    <xf numFmtId="177" fontId="4" fillId="0" borderId="6" xfId="1" applyNumberFormat="1" applyFont="1" applyFill="1" applyBorder="1" applyAlignment="1">
      <alignment vertical="top" shrinkToFit="1"/>
    </xf>
    <xf numFmtId="177" fontId="4" fillId="0" borderId="10" xfId="1" applyNumberFormat="1" applyFont="1" applyFill="1" applyBorder="1" applyAlignment="1">
      <alignment vertical="top" shrinkToFit="1"/>
    </xf>
    <xf numFmtId="38" fontId="10" fillId="0" borderId="1" xfId="1" applyFont="1" applyFill="1" applyBorder="1" applyAlignment="1">
      <alignment vertical="center" shrinkToFit="1"/>
    </xf>
    <xf numFmtId="38" fontId="10" fillId="0" borderId="1" xfId="1" applyFont="1" applyFill="1" applyBorder="1" applyAlignment="1">
      <alignment vertical="top" shrinkToFit="1"/>
    </xf>
    <xf numFmtId="179" fontId="10" fillId="0" borderId="1" xfId="1" applyNumberFormat="1" applyFont="1" applyFill="1" applyBorder="1" applyAlignment="1">
      <alignment vertical="center" shrinkToFit="1"/>
    </xf>
    <xf numFmtId="177" fontId="4" fillId="2" borderId="1" xfId="1" applyNumberFormat="1" applyFont="1" applyFill="1" applyBorder="1" applyAlignment="1">
      <alignment horizontal="right" vertical="center" shrinkToFit="1"/>
    </xf>
    <xf numFmtId="38" fontId="6" fillId="0" borderId="6" xfId="1" applyFont="1" applyFill="1" applyBorder="1" applyAlignment="1">
      <alignment vertical="center" shrinkToFit="1"/>
    </xf>
    <xf numFmtId="38" fontId="4" fillId="0" borderId="6" xfId="1" applyFont="1" applyFill="1" applyBorder="1" applyAlignment="1">
      <alignment vertical="center" shrinkToFit="1"/>
    </xf>
    <xf numFmtId="38" fontId="4" fillId="0" borderId="6" xfId="1" applyFont="1" applyFill="1" applyBorder="1" applyAlignment="1">
      <alignment vertical="top" shrinkToFit="1"/>
    </xf>
    <xf numFmtId="38" fontId="4" fillId="0" borderId="10" xfId="1" applyFont="1" applyFill="1" applyBorder="1" applyAlignment="1">
      <alignment vertical="center" shrinkToFit="1"/>
    </xf>
    <xf numFmtId="0" fontId="10" fillId="0" borderId="3" xfId="0" applyFont="1" applyBorder="1" applyAlignment="1">
      <alignment vertical="center" shrinkToFit="1"/>
    </xf>
    <xf numFmtId="38" fontId="10" fillId="0" borderId="3" xfId="1" applyFont="1" applyFill="1" applyBorder="1" applyAlignment="1">
      <alignment vertical="center" shrinkToFit="1"/>
    </xf>
    <xf numFmtId="177" fontId="4" fillId="2" borderId="3" xfId="1" applyNumberFormat="1" applyFont="1" applyFill="1" applyBorder="1" applyAlignment="1">
      <alignment vertical="center" shrinkToFit="1"/>
    </xf>
    <xf numFmtId="38" fontId="10" fillId="0" borderId="3" xfId="1" applyFont="1" applyFill="1" applyBorder="1" applyAlignment="1">
      <alignment vertical="top" shrinkToFit="1"/>
    </xf>
    <xf numFmtId="177" fontId="4" fillId="2" borderId="3" xfId="1" applyNumberFormat="1" applyFont="1" applyFill="1" applyBorder="1" applyAlignment="1">
      <alignment vertical="top" shrinkToFit="1"/>
    </xf>
    <xf numFmtId="177" fontId="4" fillId="2" borderId="1" xfId="1" applyNumberFormat="1" applyFont="1" applyFill="1" applyBorder="1" applyAlignment="1">
      <alignment vertical="center" shrinkToFit="1"/>
    </xf>
    <xf numFmtId="38" fontId="11" fillId="0" borderId="1" xfId="1" applyFont="1" applyFill="1" applyBorder="1" applyAlignment="1">
      <alignment vertical="center" shrinkToFit="1"/>
    </xf>
    <xf numFmtId="179" fontId="10" fillId="0" borderId="1" xfId="1" applyNumberFormat="1" applyFont="1" applyFill="1" applyBorder="1" applyAlignment="1">
      <alignment vertical="top" shrinkToFit="1"/>
    </xf>
    <xf numFmtId="176" fontId="4" fillId="0" borderId="3" xfId="1" applyNumberFormat="1" applyFont="1" applyFill="1" applyBorder="1" applyAlignment="1">
      <alignment horizontal="center" vertical="top" shrinkToFit="1"/>
    </xf>
    <xf numFmtId="176" fontId="11" fillId="0" borderId="1" xfId="1" applyNumberFormat="1" applyFont="1" applyFill="1" applyBorder="1" applyAlignment="1">
      <alignment vertical="center" shrinkToFit="1"/>
    </xf>
    <xf numFmtId="179" fontId="10" fillId="0" borderId="1" xfId="0" applyNumberFormat="1" applyFont="1" applyBorder="1" applyAlignment="1">
      <alignment vertical="center" shrinkToFit="1"/>
    </xf>
    <xf numFmtId="176" fontId="4" fillId="0" borderId="6" xfId="1" applyNumberFormat="1" applyFont="1" applyFill="1" applyBorder="1" applyAlignment="1">
      <alignment vertical="center" shrinkToFit="1"/>
    </xf>
    <xf numFmtId="176" fontId="4" fillId="0" borderId="6" xfId="0" applyNumberFormat="1" applyFont="1" applyBorder="1" applyAlignment="1">
      <alignment vertical="center" shrinkToFit="1"/>
    </xf>
    <xf numFmtId="0" fontId="4" fillId="0" borderId="3" xfId="0" applyFont="1" applyBorder="1" applyAlignment="1">
      <alignment horizontal="center" vertical="top" wrapText="1" shrinkToFit="1"/>
    </xf>
    <xf numFmtId="177" fontId="4" fillId="0" borderId="3" xfId="1" applyNumberFormat="1" applyFont="1" applyFill="1" applyBorder="1" applyAlignment="1">
      <alignment horizontal="center" vertical="center" shrinkToFit="1"/>
    </xf>
    <xf numFmtId="0" fontId="4" fillId="0" borderId="3" xfId="0" applyFont="1" applyBorder="1" applyAlignment="1">
      <alignment horizontal="center" vertical="center" wrapText="1" shrinkToFit="1"/>
    </xf>
    <xf numFmtId="177" fontId="4" fillId="0" borderId="3" xfId="0" applyNumberFormat="1" applyFont="1" applyBorder="1" applyAlignment="1">
      <alignment horizontal="center" vertical="center" shrinkToFit="1"/>
    </xf>
    <xf numFmtId="0" fontId="4" fillId="0" borderId="3" xfId="0" applyFont="1" applyBorder="1" applyAlignment="1">
      <alignment horizontal="left" vertical="top" shrinkToFit="1"/>
    </xf>
    <xf numFmtId="177" fontId="10" fillId="0" borderId="1" xfId="1" applyNumberFormat="1" applyFont="1" applyBorder="1" applyAlignment="1">
      <alignment vertical="center" shrinkToFit="1"/>
    </xf>
    <xf numFmtId="0" fontId="4" fillId="0" borderId="3" xfId="0" applyFont="1" applyBorder="1" applyAlignment="1">
      <alignment horizontal="center" vertical="center" wrapText="1"/>
    </xf>
    <xf numFmtId="0" fontId="4" fillId="0" borderId="1" xfId="0" applyFont="1" applyBorder="1" applyAlignment="1">
      <alignment horizontal="center" vertical="center" shrinkToFit="1"/>
    </xf>
    <xf numFmtId="0" fontId="4" fillId="0" borderId="1" xfId="0" applyFont="1" applyBorder="1" applyAlignment="1">
      <alignment horizontal="right" vertical="center" shrinkToFit="1"/>
    </xf>
    <xf numFmtId="0" fontId="4" fillId="2" borderId="11" xfId="0" applyFont="1" applyFill="1" applyBorder="1" applyAlignment="1">
      <alignment horizontal="right" vertical="center" shrinkToFit="1"/>
    </xf>
    <xf numFmtId="38" fontId="4" fillId="2" borderId="10" xfId="1" applyFont="1" applyFill="1" applyBorder="1" applyAlignment="1">
      <alignment vertical="center" shrinkToFit="1"/>
    </xf>
    <xf numFmtId="178" fontId="4" fillId="2" borderId="11" xfId="1" applyNumberFormat="1" applyFont="1" applyFill="1" applyBorder="1" applyAlignment="1">
      <alignment vertical="center" shrinkToFit="1"/>
    </xf>
    <xf numFmtId="0" fontId="6" fillId="0" borderId="1" xfId="0" quotePrefix="1" applyFont="1" applyBorder="1" applyAlignment="1">
      <alignment vertical="center" wrapText="1" shrinkToFit="1"/>
    </xf>
    <xf numFmtId="0" fontId="0" fillId="0" borderId="0" xfId="0" applyFont="1" applyAlignment="1">
      <alignment horizontal="left" vertical="top"/>
    </xf>
    <xf numFmtId="0" fontId="9" fillId="0" borderId="9" xfId="0" applyFont="1" applyBorder="1" applyAlignment="1">
      <alignment horizontal="center" vertical="center" shrinkToFit="1"/>
    </xf>
    <xf numFmtId="0" fontId="9" fillId="0" borderId="14" xfId="0" applyFont="1" applyBorder="1" applyAlignment="1">
      <alignment horizontal="center" vertical="center" shrinkToFit="1"/>
    </xf>
    <xf numFmtId="0" fontId="9" fillId="0" borderId="12" xfId="0" applyFont="1" applyBorder="1" applyAlignment="1">
      <alignment horizontal="center" vertical="center" shrinkToFit="1"/>
    </xf>
    <xf numFmtId="0" fontId="9" fillId="0" borderId="21"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22"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20" xfId="0" applyFont="1" applyBorder="1" applyAlignment="1">
      <alignment horizontal="center" vertical="center" shrinkToFit="1"/>
    </xf>
    <xf numFmtId="0" fontId="4" fillId="0" borderId="0" xfId="0" applyFont="1" applyAlignment="1">
      <alignment horizontal="left" vertical="top" wrapText="1"/>
    </xf>
    <xf numFmtId="0" fontId="4" fillId="0" borderId="1" xfId="0" applyFont="1" applyBorder="1" applyAlignment="1">
      <alignment vertical="center" shrinkToFit="1"/>
    </xf>
    <xf numFmtId="0" fontId="4" fillId="0" borderId="1" xfId="0" applyFont="1" applyBorder="1" applyAlignment="1">
      <alignment horizontal="center" vertical="center" shrinkToFit="1"/>
    </xf>
    <xf numFmtId="0" fontId="9" fillId="0" borderId="14" xfId="0" applyFont="1" applyBorder="1" applyAlignment="1">
      <alignment vertical="center"/>
    </xf>
    <xf numFmtId="0" fontId="9" fillId="0" borderId="2" xfId="0" applyFont="1" applyBorder="1" applyAlignment="1">
      <alignment vertical="center"/>
    </xf>
    <xf numFmtId="0" fontId="9" fillId="0" borderId="9" xfId="0" applyFont="1" applyBorder="1" applyAlignment="1">
      <alignment vertical="center"/>
    </xf>
    <xf numFmtId="0" fontId="9" fillId="0" borderId="0" xfId="0" applyFont="1" applyAlignment="1">
      <alignment vertical="center"/>
    </xf>
    <xf numFmtId="0" fontId="9" fillId="0" borderId="9" xfId="0" applyFont="1" applyBorder="1" applyAlignment="1">
      <alignment horizontal="left" vertical="top"/>
    </xf>
    <xf numFmtId="0" fontId="9" fillId="0" borderId="0" xfId="0" applyFont="1" applyAlignment="1">
      <alignment horizontal="left" vertical="top"/>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0" xfId="0" applyFont="1" applyAlignment="1">
      <alignment vertical="center" shrinkToFit="1"/>
    </xf>
    <xf numFmtId="0" fontId="9" fillId="0" borderId="0" xfId="0" applyFont="1" applyAlignment="1">
      <alignment horizontal="left" vertical="top" shrinkToFit="1"/>
    </xf>
    <xf numFmtId="0" fontId="4" fillId="0" borderId="5" xfId="0" applyFont="1" applyBorder="1" applyAlignment="1">
      <alignment horizontal="center" vertical="center" shrinkToFit="1"/>
    </xf>
    <xf numFmtId="0" fontId="9" fillId="0" borderId="0" xfId="0" applyFont="1" applyAlignment="1">
      <alignment vertical="top" wrapText="1"/>
    </xf>
    <xf numFmtId="0" fontId="4" fillId="0" borderId="0" xfId="0" applyFont="1" applyAlignment="1">
      <alignment vertical="center"/>
    </xf>
    <xf numFmtId="0" fontId="4" fillId="0" borderId="0" xfId="0" applyFont="1" applyAlignment="1">
      <alignment horizontal="left" vertical="center"/>
    </xf>
    <xf numFmtId="0" fontId="4" fillId="0" borderId="0" xfId="0" applyFont="1" applyAlignment="1">
      <alignment horizontal="right" vertical="center"/>
    </xf>
    <xf numFmtId="0" fontId="4" fillId="0" borderId="5" xfId="0" applyFont="1" applyBorder="1" applyAlignment="1">
      <alignment horizontal="center" vertical="center" wrapText="1" shrinkToFit="1"/>
    </xf>
    <xf numFmtId="0" fontId="4" fillId="0" borderId="6" xfId="0" applyFont="1" applyBorder="1" applyAlignment="1">
      <alignment horizontal="centerContinuous" vertical="center"/>
    </xf>
    <xf numFmtId="0" fontId="4" fillId="0" borderId="10" xfId="0" applyFont="1" applyBorder="1" applyAlignment="1">
      <alignment horizontal="centerContinuous" vertical="center"/>
    </xf>
    <xf numFmtId="0" fontId="4" fillId="0" borderId="8" xfId="0" applyFont="1" applyBorder="1" applyAlignment="1">
      <alignment vertical="center"/>
    </xf>
    <xf numFmtId="0" fontId="4" fillId="0" borderId="8" xfId="0" applyFont="1" applyBorder="1" applyAlignment="1">
      <alignment horizontal="left" vertical="center"/>
    </xf>
    <xf numFmtId="0" fontId="4" fillId="0" borderId="2" xfId="0" applyFont="1" applyBorder="1" applyAlignment="1">
      <alignment vertical="center"/>
    </xf>
    <xf numFmtId="0" fontId="4" fillId="0" borderId="15" xfId="0" applyFont="1" applyBorder="1" applyAlignment="1">
      <alignment vertical="center"/>
    </xf>
    <xf numFmtId="0" fontId="10" fillId="0" borderId="0" xfId="0" applyFont="1">
      <alignment vertical="center"/>
    </xf>
    <xf numFmtId="0" fontId="14" fillId="0" borderId="0" xfId="2" applyFont="1">
      <alignment vertical="center"/>
    </xf>
    <xf numFmtId="0" fontId="4" fillId="0" borderId="0" xfId="0" applyFont="1" applyAlignment="1">
      <alignment vertical="center"/>
    </xf>
    <xf numFmtId="0" fontId="8" fillId="0" borderId="1" xfId="0" applyFont="1" applyFill="1" applyBorder="1" applyAlignment="1">
      <alignment horizontal="right" vertical="center"/>
    </xf>
    <xf numFmtId="0" fontId="8" fillId="0" borderId="4" xfId="0" applyFont="1" applyFill="1" applyBorder="1" applyAlignment="1">
      <alignment horizontal="right" vertical="center"/>
    </xf>
    <xf numFmtId="0" fontId="8" fillId="0" borderId="5" xfId="0" applyFont="1" applyFill="1" applyBorder="1" applyAlignment="1">
      <alignment horizontal="right" vertical="center"/>
    </xf>
    <xf numFmtId="0" fontId="8" fillId="0" borderId="8" xfId="0" applyFont="1" applyFill="1" applyBorder="1">
      <alignment vertical="center"/>
    </xf>
    <xf numFmtId="0" fontId="8" fillId="0" borderId="15" xfId="0" applyFont="1" applyFill="1" applyBorder="1">
      <alignment vertical="center"/>
    </xf>
    <xf numFmtId="0" fontId="8" fillId="0" borderId="13" xfId="0" applyFont="1" applyFill="1" applyBorder="1">
      <alignment vertical="center"/>
    </xf>
    <xf numFmtId="0" fontId="8" fillId="0" borderId="1" xfId="0" applyFont="1" applyFill="1" applyBorder="1" applyAlignment="1">
      <alignment vertical="center"/>
    </xf>
    <xf numFmtId="0" fontId="8" fillId="0" borderId="3" xfId="0" applyFont="1" applyFill="1" applyBorder="1" applyAlignment="1">
      <alignment horizontal="right" vertical="center"/>
    </xf>
    <xf numFmtId="0" fontId="8" fillId="0" borderId="5" xfId="0" applyFont="1" applyFill="1" applyBorder="1">
      <alignment vertical="center"/>
    </xf>
    <xf numFmtId="0" fontId="8" fillId="0" borderId="3" xfId="0" applyFont="1" applyFill="1" applyBorder="1">
      <alignment vertical="center"/>
    </xf>
    <xf numFmtId="0" fontId="8" fillId="0" borderId="9" xfId="0" applyFont="1" applyBorder="1" applyAlignment="1">
      <alignment vertical="center"/>
    </xf>
    <xf numFmtId="0" fontId="8" fillId="0" borderId="0" xfId="0" applyFont="1" applyAlignment="1">
      <alignment horizontal="right" vertical="center"/>
    </xf>
    <xf numFmtId="0" fontId="8" fillId="0" borderId="0" xfId="0" quotePrefix="1" applyFont="1" applyAlignment="1">
      <alignment vertical="center"/>
    </xf>
    <xf numFmtId="0" fontId="8" fillId="0" borderId="0" xfId="0" applyFont="1">
      <alignment vertical="center"/>
    </xf>
    <xf numFmtId="0" fontId="8" fillId="0" borderId="0" xfId="0" quotePrefix="1" applyFont="1">
      <alignment vertical="center"/>
    </xf>
    <xf numFmtId="0" fontId="8" fillId="0" borderId="9" xfId="0" quotePrefix="1" applyFont="1" applyBorder="1">
      <alignment vertical="center"/>
    </xf>
    <xf numFmtId="0" fontId="8" fillId="0" borderId="0" xfId="0" applyFont="1" applyAlignment="1">
      <alignment horizontal="left" vertical="top" wrapText="1"/>
    </xf>
    <xf numFmtId="0" fontId="8" fillId="0" borderId="0" xfId="0" applyFont="1" applyAlignment="1">
      <alignment horizontal="left" vertical="top"/>
    </xf>
    <xf numFmtId="0" fontId="16" fillId="0" borderId="0" xfId="0" applyFont="1" applyAlignment="1">
      <alignment horizontal="left" vertical="top"/>
    </xf>
    <xf numFmtId="0" fontId="4" fillId="0" borderId="5" xfId="0" applyFont="1" applyBorder="1" applyAlignment="1">
      <alignment vertical="center" shrinkToFit="1"/>
    </xf>
    <xf numFmtId="0" fontId="4" fillId="0" borderId="1" xfId="0" applyFont="1" applyBorder="1" applyAlignment="1">
      <alignment vertical="center" shrinkToFit="1"/>
    </xf>
    <xf numFmtId="0" fontId="4" fillId="0" borderId="1" xfId="0" applyFont="1" applyBorder="1" applyAlignment="1">
      <alignment horizontal="center" vertical="center" shrinkToFit="1"/>
    </xf>
    <xf numFmtId="0" fontId="9" fillId="0" borderId="0" xfId="0" applyFont="1" applyAlignment="1">
      <alignment horizontal="left" vertical="top" wrapText="1"/>
    </xf>
    <xf numFmtId="0" fontId="9" fillId="0" borderId="7" xfId="0" applyFont="1" applyBorder="1" applyAlignment="1">
      <alignment horizontal="left" vertical="top" wrapText="1"/>
    </xf>
    <xf numFmtId="0" fontId="9" fillId="0" borderId="5" xfId="0" applyFont="1" applyBorder="1" applyAlignment="1">
      <alignment horizontal="center" vertical="center" shrinkToFit="1"/>
    </xf>
    <xf numFmtId="0" fontId="9" fillId="0" borderId="8" xfId="0" applyFont="1" applyBorder="1" applyAlignment="1">
      <alignment horizontal="center" vertical="center"/>
    </xf>
    <xf numFmtId="0" fontId="9" fillId="0" borderId="4" xfId="0" applyFont="1" applyBorder="1" applyAlignment="1">
      <alignment horizontal="center" vertical="center"/>
    </xf>
    <xf numFmtId="0" fontId="9" fillId="0" borderId="9" xfId="0" applyFont="1" applyBorder="1" applyAlignment="1">
      <alignment horizontal="center" vertical="center"/>
    </xf>
    <xf numFmtId="0" fontId="9" fillId="0" borderId="1" xfId="0" applyFont="1" applyBorder="1" applyAlignment="1">
      <alignment horizontal="center" vertical="center" wrapText="1" shrinkToFit="1"/>
    </xf>
    <xf numFmtId="0" fontId="9" fillId="0" borderId="1" xfId="0" applyFont="1" applyBorder="1" applyAlignment="1">
      <alignment horizontal="center" vertical="center" shrinkToFit="1"/>
    </xf>
    <xf numFmtId="0" fontId="9" fillId="0" borderId="19" xfId="0" applyFont="1" applyBorder="1" applyAlignment="1">
      <alignment horizontal="center" vertical="center" wrapText="1" shrinkToFit="1"/>
    </xf>
    <xf numFmtId="0" fontId="9" fillId="0" borderId="20" xfId="0" applyFont="1" applyBorder="1" applyAlignment="1">
      <alignment horizontal="center" vertical="center" wrapText="1" shrinkToFit="1"/>
    </xf>
    <xf numFmtId="0" fontId="9" fillId="0" borderId="9" xfId="0" applyFont="1" applyBorder="1" applyAlignment="1">
      <alignment vertical="center"/>
    </xf>
    <xf numFmtId="0" fontId="9" fillId="0" borderId="0" xfId="0" applyFont="1" applyAlignment="1">
      <alignment vertical="center"/>
    </xf>
    <xf numFmtId="0" fontId="9" fillId="0" borderId="14" xfId="0" applyFont="1" applyBorder="1" applyAlignment="1">
      <alignment vertical="center"/>
    </xf>
    <xf numFmtId="0" fontId="9" fillId="0" borderId="2" xfId="0" applyFont="1" applyBorder="1" applyAlignment="1">
      <alignment vertical="center"/>
    </xf>
    <xf numFmtId="0" fontId="9" fillId="0" borderId="9" xfId="0" applyFont="1" applyBorder="1" applyAlignment="1">
      <alignment vertical="top" shrinkToFit="1"/>
    </xf>
    <xf numFmtId="0" fontId="9" fillId="0" borderId="0" xfId="0" applyFont="1" applyAlignment="1">
      <alignment vertical="top" shrinkToFit="1"/>
    </xf>
    <xf numFmtId="0" fontId="9" fillId="0" borderId="9" xfId="0" applyFont="1" applyBorder="1" applyAlignment="1">
      <alignment vertical="top" wrapText="1"/>
    </xf>
    <xf numFmtId="0" fontId="9" fillId="0" borderId="0" xfId="0" applyFont="1" applyAlignment="1">
      <alignment vertical="top" wrapText="1"/>
    </xf>
    <xf numFmtId="0" fontId="9" fillId="0" borderId="16" xfId="0" applyFont="1" applyBorder="1" applyAlignment="1">
      <alignment horizontal="left" vertical="top"/>
    </xf>
    <xf numFmtId="0" fontId="9" fillId="0" borderId="17" xfId="0" applyFont="1" applyBorder="1" applyAlignment="1">
      <alignment horizontal="left" vertical="top"/>
    </xf>
    <xf numFmtId="0" fontId="9" fillId="0" borderId="9" xfId="0" applyFont="1" applyBorder="1" applyAlignment="1">
      <alignment horizontal="left" vertical="top"/>
    </xf>
    <xf numFmtId="0" fontId="9" fillId="0" borderId="0" xfId="0" applyFont="1" applyAlignment="1">
      <alignment horizontal="left" vertical="top"/>
    </xf>
    <xf numFmtId="0" fontId="4" fillId="0" borderId="0" xfId="0" applyFont="1" applyAlignment="1">
      <alignment horizontal="left" vertical="top" wrapText="1"/>
    </xf>
    <xf numFmtId="0" fontId="0" fillId="0" borderId="0" xfId="0" applyFont="1" applyAlignment="1">
      <alignment vertical="center" wrapText="1"/>
    </xf>
    <xf numFmtId="38" fontId="10" fillId="0" borderId="11" xfId="1" applyFont="1" applyBorder="1" applyAlignment="1">
      <alignment horizontal="right" vertical="center" shrinkToFit="1"/>
    </xf>
    <xf numFmtId="38" fontId="10" fillId="0" borderId="10" xfId="1" applyFont="1" applyBorder="1" applyAlignment="1">
      <alignment horizontal="right" vertical="center" shrinkToFit="1"/>
    </xf>
    <xf numFmtId="38" fontId="4" fillId="2" borderId="11" xfId="1" applyFont="1" applyFill="1" applyBorder="1" applyAlignment="1">
      <alignment horizontal="right" vertical="center" shrinkToFit="1"/>
    </xf>
    <xf numFmtId="38" fontId="4" fillId="0" borderId="10" xfId="1" applyFont="1" applyBorder="1" applyAlignment="1">
      <alignment horizontal="right" vertical="center" shrinkToFit="1"/>
    </xf>
    <xf numFmtId="0" fontId="9" fillId="0" borderId="9" xfId="0" applyFont="1" applyBorder="1" applyAlignment="1">
      <alignment horizontal="left" vertical="top" shrinkToFit="1"/>
    </xf>
    <xf numFmtId="0" fontId="9" fillId="0" borderId="0" xfId="0" applyFont="1" applyAlignment="1">
      <alignment horizontal="left" vertical="top" shrinkToFit="1"/>
    </xf>
    <xf numFmtId="0" fontId="4" fillId="0" borderId="5"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38" fontId="4" fillId="2" borderId="6" xfId="1" applyFont="1" applyFill="1" applyBorder="1" applyAlignment="1">
      <alignment horizontal="right" vertical="center" shrinkToFit="1"/>
    </xf>
    <xf numFmtId="38" fontId="4" fillId="0" borderId="6" xfId="1" applyFont="1" applyBorder="1" applyAlignment="1">
      <alignment horizontal="right" vertical="center" shrinkToFit="1"/>
    </xf>
    <xf numFmtId="0" fontId="9" fillId="0" borderId="11" xfId="0" applyFont="1" applyBorder="1" applyAlignment="1">
      <alignment horizontal="center" vertical="center"/>
    </xf>
    <xf numFmtId="0" fontId="9" fillId="0" borderId="6" xfId="0" applyFont="1" applyBorder="1" applyAlignment="1">
      <alignment horizontal="center" vertical="center"/>
    </xf>
    <xf numFmtId="0" fontId="9" fillId="0" borderId="10" xfId="0" applyFont="1" applyBorder="1" applyAlignment="1">
      <alignment horizontal="center" vertical="center"/>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0" xfId="0" applyFont="1" applyAlignment="1">
      <alignment vertical="center" shrinkToFit="1"/>
    </xf>
    <xf numFmtId="0" fontId="9" fillId="0" borderId="8" xfId="0" applyFont="1" applyBorder="1" applyAlignment="1">
      <alignment horizontal="center" vertical="center" shrinkToFit="1"/>
    </xf>
    <xf numFmtId="38" fontId="4" fillId="2" borderId="10" xfId="1" applyFont="1" applyFill="1" applyBorder="1" applyAlignment="1">
      <alignment horizontal="right" vertical="center" shrinkToFit="1"/>
    </xf>
    <xf numFmtId="0" fontId="4" fillId="0" borderId="0" xfId="0" applyFont="1" applyAlignment="1">
      <alignment horizontal="left" vertical="center"/>
    </xf>
    <xf numFmtId="0" fontId="8" fillId="0" borderId="1" xfId="0" applyFont="1" applyFill="1" applyBorder="1" applyAlignment="1">
      <alignment vertical="center"/>
    </xf>
    <xf numFmtId="0" fontId="8" fillId="0" borderId="5" xfId="0" applyFont="1" applyFill="1" applyBorder="1" applyAlignment="1">
      <alignment vertical="center"/>
    </xf>
    <xf numFmtId="0" fontId="8" fillId="0" borderId="12" xfId="0" applyFont="1" applyFill="1" applyBorder="1" applyAlignment="1">
      <alignment vertical="center"/>
    </xf>
    <xf numFmtId="0" fontId="8" fillId="0" borderId="9" xfId="0" applyFont="1" applyFill="1" applyBorder="1" applyAlignment="1">
      <alignment vertical="center"/>
    </xf>
    <xf numFmtId="0" fontId="4" fillId="0" borderId="0" xfId="0" quotePrefix="1" applyFont="1" applyAlignment="1">
      <alignment horizontal="right" vertical="center"/>
    </xf>
    <xf numFmtId="0" fontId="4" fillId="0" borderId="2" xfId="0" applyFont="1" applyBorder="1" applyAlignment="1">
      <alignment horizontal="center"/>
    </xf>
    <xf numFmtId="0" fontId="4" fillId="0" borderId="7" xfId="0" applyFont="1" applyBorder="1" applyAlignment="1">
      <alignment horizontal="center" vertical="top"/>
    </xf>
    <xf numFmtId="0" fontId="4" fillId="0" borderId="0" xfId="0" quotePrefix="1" applyFont="1" applyAlignment="1">
      <alignment vertical="center"/>
    </xf>
    <xf numFmtId="0" fontId="4" fillId="0" borderId="0" xfId="0" applyFont="1" applyAlignment="1">
      <alignment vertical="center"/>
    </xf>
    <xf numFmtId="0" fontId="8" fillId="0" borderId="1" xfId="0" applyFont="1" applyFill="1" applyBorder="1" applyAlignment="1">
      <alignment vertical="center" wrapText="1"/>
    </xf>
    <xf numFmtId="0" fontId="8" fillId="0" borderId="14" xfId="0" applyFont="1" applyFill="1" applyBorder="1" applyAlignment="1">
      <alignment vertical="center"/>
    </xf>
    <xf numFmtId="0" fontId="8" fillId="0" borderId="3" xfId="0" applyFont="1" applyFill="1" applyBorder="1" applyAlignment="1">
      <alignment vertical="center"/>
    </xf>
    <xf numFmtId="0" fontId="8" fillId="0" borderId="4" xfId="0" applyFont="1" applyFill="1" applyBorder="1" applyAlignment="1">
      <alignment vertical="center"/>
    </xf>
    <xf numFmtId="0" fontId="8" fillId="0" borderId="11" xfId="0" applyFont="1" applyFill="1" applyBorder="1" applyAlignment="1">
      <alignment vertical="center"/>
    </xf>
    <xf numFmtId="0" fontId="8" fillId="0" borderId="10" xfId="0" applyFont="1" applyFill="1" applyBorder="1" applyAlignment="1">
      <alignment vertical="center"/>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horizontal="center" vertical="center"/>
    </xf>
    <xf numFmtId="0" fontId="8" fillId="0" borderId="2" xfId="0" quotePrefix="1" applyFont="1" applyBorder="1" applyAlignment="1">
      <alignment horizontal="center"/>
    </xf>
    <xf numFmtId="0" fontId="8" fillId="0" borderId="7" xfId="0" quotePrefix="1" applyFont="1" applyBorder="1" applyAlignment="1">
      <alignment horizontal="center" vertical="top"/>
    </xf>
    <xf numFmtId="0" fontId="8" fillId="0" borderId="0" xfId="0" applyFont="1" applyAlignment="1">
      <alignment horizontal="left" vertical="center"/>
    </xf>
    <xf numFmtId="0" fontId="8" fillId="0" borderId="0" xfId="0" quotePrefix="1" applyFont="1" applyAlignment="1">
      <alignment horizontal="right" vertical="center"/>
    </xf>
    <xf numFmtId="0" fontId="8" fillId="0" borderId="0" xfId="0" applyFont="1" applyAlignment="1">
      <alignment horizontal="right" vertical="center"/>
    </xf>
    <xf numFmtId="0" fontId="4" fillId="0" borderId="5" xfId="0" applyFont="1" applyBorder="1" applyAlignment="1">
      <alignment horizontal="center" vertical="center" wrapText="1" shrinkToFit="1"/>
    </xf>
    <xf numFmtId="0" fontId="4" fillId="0" borderId="4" xfId="0" applyFont="1" applyBorder="1" applyAlignment="1">
      <alignment horizontal="center" vertical="center" wrapText="1" shrinkToFit="1"/>
    </xf>
    <xf numFmtId="0" fontId="0" fillId="0" borderId="0" xfId="0" applyAlignment="1">
      <alignment horizontal="left" vertical="top"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8" xfId="0" applyFont="1" applyBorder="1" applyAlignment="1">
      <alignment horizontal="center" vertical="center" shrinkToFit="1"/>
    </xf>
    <xf numFmtId="176" fontId="4" fillId="2" borderId="11" xfId="1" applyNumberFormat="1" applyFont="1" applyFill="1" applyBorder="1" applyAlignment="1">
      <alignment vertical="center" shrinkToFi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0000FF"/>
      <color rgb="FFFFFF99"/>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 Id="rId4" Type="http://schemas.openxmlformats.org/officeDocument/2006/relationships/comments" Target="../comments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P32"/>
  <sheetViews>
    <sheetView tabSelected="1" view="pageBreakPreview" zoomScaleNormal="100" zoomScaleSheetLayoutView="100" workbookViewId="0">
      <selection activeCell="V17" sqref="V17"/>
    </sheetView>
  </sheetViews>
  <sheetFormatPr defaultRowHeight="13.5" x14ac:dyDescent="0.15"/>
  <cols>
    <col min="1" max="1" width="11.625" style="3" customWidth="1"/>
    <col min="2" max="5" width="2.625" style="3" customWidth="1"/>
    <col min="6" max="6" width="30" style="3" customWidth="1"/>
    <col min="7" max="7" width="10.25" style="3" customWidth="1"/>
    <col min="8" max="8" width="8.625" style="3" customWidth="1"/>
    <col min="9" max="9" width="19.625" style="3" customWidth="1"/>
    <col min="10" max="10" width="1.625" style="3" customWidth="1"/>
    <col min="11" max="16" width="9.625" style="3" customWidth="1"/>
    <col min="17" max="17" width="2.625" style="3" customWidth="1"/>
    <col min="18" max="16384" width="9" style="3"/>
  </cols>
  <sheetData>
    <row r="1" spans="3:16" ht="15.95" customHeight="1" x14ac:dyDescent="0.15"/>
    <row r="2" spans="3:16" ht="15.95" customHeight="1" x14ac:dyDescent="0.15">
      <c r="C2" s="2" t="s">
        <v>0</v>
      </c>
    </row>
    <row r="3" spans="3:16" ht="15.95" customHeight="1" x14ac:dyDescent="0.15"/>
    <row r="4" spans="3:16" ht="15.95" customHeight="1" x14ac:dyDescent="0.15">
      <c r="C4" s="3" t="s">
        <v>34</v>
      </c>
    </row>
    <row r="5" spans="3:16" ht="15.95" customHeight="1" x14ac:dyDescent="0.15">
      <c r="C5" s="3" t="s">
        <v>35</v>
      </c>
    </row>
    <row r="6" spans="3:16" ht="15.95" customHeight="1" x14ac:dyDescent="0.15">
      <c r="C6" s="184" t="s">
        <v>314</v>
      </c>
      <c r="D6" s="185"/>
      <c r="E6" s="185"/>
      <c r="F6" s="185"/>
      <c r="G6" s="185"/>
      <c r="H6" s="185"/>
      <c r="I6" s="185"/>
      <c r="J6" s="185"/>
      <c r="K6" s="185"/>
      <c r="L6" s="185"/>
      <c r="M6" s="185"/>
      <c r="N6" s="185"/>
      <c r="O6" s="185"/>
      <c r="P6" s="185"/>
    </row>
    <row r="7" spans="3:16" ht="15.95" customHeight="1" x14ac:dyDescent="0.15">
      <c r="C7" s="186"/>
      <c r="D7" s="186"/>
      <c r="E7" s="186"/>
      <c r="F7" s="186"/>
      <c r="G7" s="186"/>
      <c r="H7" s="186"/>
      <c r="I7" s="186"/>
      <c r="J7" s="186"/>
      <c r="K7" s="186"/>
      <c r="L7" s="186"/>
      <c r="M7" s="186"/>
      <c r="N7" s="186"/>
      <c r="O7" s="186"/>
      <c r="P7" s="186"/>
    </row>
    <row r="8" spans="3:16" ht="15.95" customHeight="1" x14ac:dyDescent="0.15">
      <c r="C8" s="186"/>
      <c r="D8" s="186"/>
      <c r="E8" s="186"/>
      <c r="F8" s="186"/>
      <c r="G8" s="186"/>
      <c r="H8" s="186"/>
      <c r="I8" s="186"/>
      <c r="J8" s="186"/>
      <c r="K8" s="186"/>
      <c r="L8" s="186"/>
      <c r="M8" s="186"/>
      <c r="N8" s="186"/>
      <c r="O8" s="186"/>
      <c r="P8" s="186"/>
    </row>
    <row r="9" spans="3:16" ht="15.95" customHeight="1" x14ac:dyDescent="0.15">
      <c r="C9" s="127"/>
      <c r="D9" s="127"/>
      <c r="E9" s="127"/>
      <c r="F9" s="127"/>
      <c r="G9" s="127"/>
      <c r="H9" s="127"/>
      <c r="I9" s="127"/>
      <c r="J9" s="127"/>
      <c r="K9" s="127"/>
      <c r="L9" s="127"/>
      <c r="M9" s="127"/>
      <c r="N9" s="127"/>
      <c r="O9" s="127"/>
      <c r="P9" s="127"/>
    </row>
    <row r="10" spans="3:16" ht="15.95" customHeight="1" x14ac:dyDescent="0.15">
      <c r="K10" s="193" t="s">
        <v>1</v>
      </c>
      <c r="L10" s="194"/>
      <c r="M10" s="194"/>
      <c r="N10" s="194"/>
      <c r="O10" s="194"/>
      <c r="P10" s="195"/>
    </row>
    <row r="11" spans="3:16" ht="15.95" customHeight="1" x14ac:dyDescent="0.15">
      <c r="C11" s="189" t="s">
        <v>2</v>
      </c>
      <c r="D11" s="189"/>
      <c r="E11" s="189"/>
      <c r="F11" s="189"/>
      <c r="G11" s="189" t="s">
        <v>3</v>
      </c>
      <c r="H11" s="189"/>
      <c r="I11" s="121" t="s">
        <v>4</v>
      </c>
      <c r="J11" s="47"/>
      <c r="K11" s="196" t="s">
        <v>282</v>
      </c>
      <c r="L11" s="192" t="s">
        <v>5</v>
      </c>
      <c r="M11" s="192"/>
      <c r="N11" s="192" t="s">
        <v>6</v>
      </c>
      <c r="O11" s="192"/>
      <c r="P11" s="196" t="s">
        <v>7</v>
      </c>
    </row>
    <row r="12" spans="3:16" ht="15.95" customHeight="1" x14ac:dyDescent="0.15">
      <c r="C12" s="188" t="s">
        <v>8</v>
      </c>
      <c r="D12" s="188"/>
      <c r="E12" s="188"/>
      <c r="F12" s="188"/>
      <c r="G12" s="33">
        <f>事業費!G17</f>
        <v>0</v>
      </c>
      <c r="H12" s="45" t="s">
        <v>9</v>
      </c>
      <c r="I12" s="64"/>
      <c r="J12" s="47"/>
      <c r="K12" s="196"/>
      <c r="L12" s="128"/>
      <c r="M12" s="198" t="s">
        <v>278</v>
      </c>
      <c r="N12" s="128"/>
      <c r="O12" s="198" t="s">
        <v>279</v>
      </c>
      <c r="P12" s="197"/>
    </row>
    <row r="13" spans="3:16" ht="15.95" customHeight="1" x14ac:dyDescent="0.15">
      <c r="C13" s="188" t="s">
        <v>10</v>
      </c>
      <c r="D13" s="188"/>
      <c r="E13" s="188"/>
      <c r="F13" s="188"/>
      <c r="G13" s="33">
        <f>SUM(G15,G21,G24,G26)</f>
        <v>0</v>
      </c>
      <c r="H13" s="45" t="s">
        <v>11</v>
      </c>
      <c r="I13" s="64"/>
      <c r="J13" s="47"/>
      <c r="K13" s="196"/>
      <c r="L13" s="128"/>
      <c r="M13" s="199"/>
      <c r="N13" s="128"/>
      <c r="O13" s="199"/>
      <c r="P13" s="197"/>
    </row>
    <row r="14" spans="3:16" ht="15.95" customHeight="1" x14ac:dyDescent="0.15">
      <c r="C14" s="187" t="s">
        <v>12</v>
      </c>
      <c r="D14" s="188"/>
      <c r="E14" s="188"/>
      <c r="F14" s="188"/>
      <c r="G14" s="33"/>
      <c r="H14" s="45"/>
      <c r="I14" s="64"/>
      <c r="J14" s="47"/>
      <c r="K14" s="196"/>
      <c r="L14" s="129"/>
      <c r="M14" s="199"/>
      <c r="N14" s="129"/>
      <c r="O14" s="199"/>
      <c r="P14" s="197"/>
    </row>
    <row r="15" spans="3:16" ht="15.95" customHeight="1" x14ac:dyDescent="0.15">
      <c r="C15" s="46"/>
      <c r="D15" s="187" t="s">
        <v>13</v>
      </c>
      <c r="E15" s="188"/>
      <c r="F15" s="188"/>
      <c r="G15" s="33">
        <f>G16</f>
        <v>0</v>
      </c>
      <c r="H15" s="45"/>
      <c r="I15" s="64"/>
      <c r="J15" s="47"/>
      <c r="K15" s="77"/>
      <c r="L15" s="130"/>
      <c r="M15" s="131"/>
      <c r="N15" s="130"/>
      <c r="O15" s="131"/>
      <c r="P15" s="77"/>
    </row>
    <row r="16" spans="3:16" ht="15.95" customHeight="1" x14ac:dyDescent="0.15">
      <c r="C16" s="46"/>
      <c r="D16" s="46"/>
      <c r="E16" s="187" t="s">
        <v>14</v>
      </c>
      <c r="F16" s="188"/>
      <c r="G16" s="33">
        <f>SUM(G17:G20)</f>
        <v>0</v>
      </c>
      <c r="H16" s="45"/>
      <c r="I16" s="64"/>
      <c r="J16" s="47"/>
      <c r="K16" s="132"/>
      <c r="L16" s="129"/>
      <c r="M16" s="133"/>
      <c r="N16" s="129"/>
      <c r="O16" s="133"/>
      <c r="P16" s="132"/>
    </row>
    <row r="17" spans="3:16" ht="15.95" customHeight="1" x14ac:dyDescent="0.15">
      <c r="C17" s="46"/>
      <c r="D17" s="46"/>
      <c r="E17" s="46"/>
      <c r="F17" s="64" t="s">
        <v>15</v>
      </c>
      <c r="G17" s="33">
        <f>作付増加!L26</f>
        <v>0</v>
      </c>
      <c r="H17" s="45"/>
      <c r="I17" s="64"/>
      <c r="J17" s="47"/>
      <c r="K17" s="134" t="s">
        <v>16</v>
      </c>
      <c r="L17" s="135"/>
      <c r="M17" s="136" t="s">
        <v>17</v>
      </c>
      <c r="N17" s="135"/>
      <c r="O17" s="136" t="s">
        <v>18</v>
      </c>
      <c r="P17" s="134"/>
    </row>
    <row r="18" spans="3:16" ht="15.95" customHeight="1" x14ac:dyDescent="0.15">
      <c r="C18" s="46"/>
      <c r="D18" s="46"/>
      <c r="E18" s="46"/>
      <c r="F18" s="64" t="s">
        <v>19</v>
      </c>
      <c r="G18" s="33">
        <f>単収増加!L26</f>
        <v>0</v>
      </c>
      <c r="H18" s="45"/>
      <c r="I18" s="64"/>
      <c r="J18" s="47"/>
      <c r="K18" s="134" t="s">
        <v>16</v>
      </c>
      <c r="L18" s="135"/>
      <c r="M18" s="136"/>
      <c r="N18" s="135"/>
      <c r="O18" s="136"/>
      <c r="P18" s="134"/>
    </row>
    <row r="19" spans="3:16" ht="15.95" customHeight="1" x14ac:dyDescent="0.15">
      <c r="C19" s="46"/>
      <c r="D19" s="46"/>
      <c r="E19" s="46"/>
      <c r="F19" s="64" t="s">
        <v>20</v>
      </c>
      <c r="G19" s="33">
        <f>品質向上!L26</f>
        <v>0</v>
      </c>
      <c r="H19" s="45"/>
      <c r="I19" s="64"/>
      <c r="J19" s="47"/>
      <c r="K19" s="134" t="s">
        <v>16</v>
      </c>
      <c r="L19" s="135"/>
      <c r="M19" s="136"/>
      <c r="N19" s="135"/>
      <c r="O19" s="136"/>
      <c r="P19" s="134"/>
    </row>
    <row r="20" spans="3:16" ht="15.95" customHeight="1" x14ac:dyDescent="0.15">
      <c r="C20" s="46"/>
      <c r="D20" s="78"/>
      <c r="E20" s="78"/>
      <c r="F20" s="64" t="s">
        <v>21</v>
      </c>
      <c r="G20" s="33">
        <f>農産加工!M28</f>
        <v>0</v>
      </c>
      <c r="H20" s="45"/>
      <c r="I20" s="64"/>
      <c r="J20" s="47"/>
      <c r="K20" s="134"/>
      <c r="L20" s="135" t="s">
        <v>16</v>
      </c>
      <c r="M20" s="136" t="s">
        <v>16</v>
      </c>
      <c r="N20" s="135"/>
      <c r="O20" s="136"/>
      <c r="P20" s="134"/>
    </row>
    <row r="21" spans="3:16" ht="15.95" customHeight="1" x14ac:dyDescent="0.15">
      <c r="C21" s="46"/>
      <c r="D21" s="187" t="s">
        <v>22</v>
      </c>
      <c r="E21" s="188"/>
      <c r="F21" s="188"/>
      <c r="G21" s="33">
        <f>SUM(G22:G23)</f>
        <v>0</v>
      </c>
      <c r="H21" s="45"/>
      <c r="I21" s="64"/>
      <c r="J21" s="47"/>
      <c r="K21" s="134"/>
      <c r="L21" s="135"/>
      <c r="M21" s="136"/>
      <c r="N21" s="135"/>
      <c r="O21" s="136"/>
      <c r="P21" s="134"/>
    </row>
    <row r="22" spans="3:16" ht="15.95" customHeight="1" x14ac:dyDescent="0.15">
      <c r="C22" s="46"/>
      <c r="D22" s="46"/>
      <c r="E22" s="188" t="s">
        <v>23</v>
      </c>
      <c r="F22" s="188"/>
      <c r="G22" s="33">
        <f>販売促進!I22</f>
        <v>0</v>
      </c>
      <c r="H22" s="45"/>
      <c r="I22" s="64"/>
      <c r="J22" s="47"/>
      <c r="K22" s="134"/>
      <c r="L22" s="135"/>
      <c r="M22" s="136"/>
      <c r="N22" s="135" t="s">
        <v>16</v>
      </c>
      <c r="O22" s="136" t="s">
        <v>16</v>
      </c>
      <c r="P22" s="134"/>
    </row>
    <row r="23" spans="3:16" ht="15.95" customHeight="1" x14ac:dyDescent="0.15">
      <c r="C23" s="46"/>
      <c r="D23" s="78"/>
      <c r="E23" s="188" t="s">
        <v>24</v>
      </c>
      <c r="F23" s="188"/>
      <c r="G23" s="33">
        <f>流通経費!G20</f>
        <v>0</v>
      </c>
      <c r="H23" s="45"/>
      <c r="I23" s="64"/>
      <c r="J23" s="47"/>
      <c r="K23" s="134"/>
      <c r="L23" s="135"/>
      <c r="M23" s="136"/>
      <c r="N23" s="135" t="s">
        <v>16</v>
      </c>
      <c r="O23" s="136" t="s">
        <v>16</v>
      </c>
      <c r="P23" s="134"/>
    </row>
    <row r="24" spans="3:16" ht="15.95" customHeight="1" x14ac:dyDescent="0.15">
      <c r="C24" s="46"/>
      <c r="D24" s="187" t="s">
        <v>25</v>
      </c>
      <c r="E24" s="188"/>
      <c r="F24" s="188"/>
      <c r="G24" s="33">
        <f>G25</f>
        <v>0</v>
      </c>
      <c r="H24" s="45"/>
      <c r="I24" s="64"/>
      <c r="J24" s="47"/>
      <c r="K24" s="134"/>
      <c r="L24" s="135"/>
      <c r="M24" s="136"/>
      <c r="N24" s="135"/>
      <c r="O24" s="136"/>
      <c r="P24" s="134"/>
    </row>
    <row r="25" spans="3:16" ht="15.95" customHeight="1" x14ac:dyDescent="0.15">
      <c r="C25" s="46"/>
      <c r="D25" s="78"/>
      <c r="E25" s="188" t="s">
        <v>26</v>
      </c>
      <c r="F25" s="188"/>
      <c r="G25" s="33">
        <f>就業機会!I24</f>
        <v>0</v>
      </c>
      <c r="H25" s="45"/>
      <c r="I25" s="64"/>
      <c r="J25" s="47"/>
      <c r="K25" s="134" t="s">
        <v>16</v>
      </c>
      <c r="L25" s="135" t="s">
        <v>16</v>
      </c>
      <c r="M25" s="136" t="s">
        <v>16</v>
      </c>
      <c r="N25" s="135" t="s">
        <v>16</v>
      </c>
      <c r="O25" s="136" t="s">
        <v>16</v>
      </c>
      <c r="P25" s="134" t="s">
        <v>16</v>
      </c>
    </row>
    <row r="26" spans="3:16" ht="15.95" customHeight="1" x14ac:dyDescent="0.15">
      <c r="C26" s="78"/>
      <c r="D26" s="188" t="s">
        <v>27</v>
      </c>
      <c r="E26" s="188"/>
      <c r="F26" s="188"/>
      <c r="G26" s="33">
        <f>維持管理!G25</f>
        <v>0</v>
      </c>
      <c r="H26" s="45"/>
      <c r="I26" s="64"/>
      <c r="J26" s="47"/>
      <c r="K26" s="134" t="s">
        <v>16</v>
      </c>
      <c r="L26" s="135" t="s">
        <v>16</v>
      </c>
      <c r="M26" s="136" t="s">
        <v>16</v>
      </c>
      <c r="N26" s="135" t="s">
        <v>16</v>
      </c>
      <c r="O26" s="136" t="s">
        <v>16</v>
      </c>
      <c r="P26" s="134" t="s">
        <v>16</v>
      </c>
    </row>
    <row r="27" spans="3:16" ht="15.95" customHeight="1" x14ac:dyDescent="0.15">
      <c r="C27" s="188" t="s">
        <v>28</v>
      </c>
      <c r="D27" s="188"/>
      <c r="E27" s="188"/>
      <c r="F27" s="188"/>
      <c r="G27" s="266" t="e">
        <f>ROUNDDOWN(事業費!E18,1)</f>
        <v>#DIV/0!</v>
      </c>
      <c r="H27" s="45" t="s">
        <v>29</v>
      </c>
      <c r="I27" s="64" t="s">
        <v>241</v>
      </c>
      <c r="K27" s="191" t="s">
        <v>280</v>
      </c>
      <c r="L27" s="191"/>
      <c r="M27" s="191"/>
      <c r="N27" s="191"/>
      <c r="O27" s="191"/>
      <c r="P27" s="191"/>
    </row>
    <row r="28" spans="3:16" ht="15.95" customHeight="1" x14ac:dyDescent="0.15">
      <c r="C28" s="188" t="s">
        <v>30</v>
      </c>
      <c r="D28" s="188"/>
      <c r="E28" s="188"/>
      <c r="F28" s="188"/>
      <c r="G28" s="34" t="e">
        <f>ROUNDUP((0.04*(1+0.04)^G27)/((1+0.04)^G27-1),6)</f>
        <v>#DIV/0!</v>
      </c>
      <c r="H28" s="45"/>
      <c r="I28" s="64"/>
      <c r="K28" s="190"/>
      <c r="L28" s="190"/>
      <c r="M28" s="190"/>
      <c r="N28" s="190"/>
      <c r="O28" s="190"/>
      <c r="P28" s="190"/>
    </row>
    <row r="29" spans="3:16" ht="15.95" customHeight="1" x14ac:dyDescent="0.15">
      <c r="C29" s="188" t="s">
        <v>31</v>
      </c>
      <c r="D29" s="188"/>
      <c r="E29" s="188"/>
      <c r="F29" s="188"/>
      <c r="G29" s="33" t="e">
        <f>ROUND(G13/ROUND(G28,4),0)</f>
        <v>#DIV/0!</v>
      </c>
      <c r="H29" s="45" t="s">
        <v>9</v>
      </c>
      <c r="I29" s="64"/>
    </row>
    <row r="30" spans="3:16" ht="15.95" customHeight="1" x14ac:dyDescent="0.15">
      <c r="C30" s="188" t="s">
        <v>32</v>
      </c>
      <c r="D30" s="188"/>
      <c r="E30" s="188"/>
      <c r="F30" s="188"/>
      <c r="G30" s="33">
        <f>廃用損失!L15</f>
        <v>0</v>
      </c>
      <c r="H30" s="45" t="s">
        <v>9</v>
      </c>
      <c r="I30" s="64"/>
      <c r="K30" s="190" t="s">
        <v>289</v>
      </c>
      <c r="L30" s="190"/>
      <c r="M30" s="190"/>
      <c r="N30" s="190"/>
      <c r="O30" s="190"/>
      <c r="P30" s="190"/>
    </row>
    <row r="31" spans="3:16" ht="32.1" customHeight="1" x14ac:dyDescent="0.15">
      <c r="C31" s="188" t="s">
        <v>33</v>
      </c>
      <c r="D31" s="188"/>
      <c r="E31" s="188"/>
      <c r="F31" s="188"/>
      <c r="G31" s="35" t="e">
        <f>ROUNDDOWN((G29-G30)/G12,2)</f>
        <v>#DIV/0!</v>
      </c>
      <c r="H31" s="45"/>
      <c r="I31" s="126" t="s">
        <v>275</v>
      </c>
      <c r="K31" s="190"/>
      <c r="L31" s="190"/>
      <c r="M31" s="190"/>
      <c r="N31" s="190"/>
      <c r="O31" s="190"/>
      <c r="P31" s="190"/>
    </row>
    <row r="32" spans="3:16" ht="15.95" customHeight="1" x14ac:dyDescent="0.15">
      <c r="K32" s="190"/>
      <c r="L32" s="190"/>
      <c r="M32" s="190"/>
      <c r="N32" s="190"/>
      <c r="O32" s="190"/>
      <c r="P32" s="190"/>
    </row>
  </sheetData>
  <mergeCells count="28">
    <mergeCell ref="K30:P32"/>
    <mergeCell ref="K27:P28"/>
    <mergeCell ref="L11:M11"/>
    <mergeCell ref="N11:O11"/>
    <mergeCell ref="K10:P10"/>
    <mergeCell ref="K11:K14"/>
    <mergeCell ref="P11:P14"/>
    <mergeCell ref="M12:M14"/>
    <mergeCell ref="O12:O14"/>
    <mergeCell ref="C31:F31"/>
    <mergeCell ref="E16:F16"/>
    <mergeCell ref="D21:F21"/>
    <mergeCell ref="E22:F22"/>
    <mergeCell ref="E23:F23"/>
    <mergeCell ref="D24:F24"/>
    <mergeCell ref="E25:F25"/>
    <mergeCell ref="D26:F26"/>
    <mergeCell ref="C27:F27"/>
    <mergeCell ref="C28:F28"/>
    <mergeCell ref="C29:F29"/>
    <mergeCell ref="C30:F30"/>
    <mergeCell ref="C6:P8"/>
    <mergeCell ref="D15:F15"/>
    <mergeCell ref="C11:F11"/>
    <mergeCell ref="G11:H11"/>
    <mergeCell ref="C12:F12"/>
    <mergeCell ref="C13:F13"/>
    <mergeCell ref="C14:F14"/>
  </mergeCells>
  <phoneticPr fontId="1"/>
  <printOptions horizontalCentered="1"/>
  <pageMargins left="0.51181102362204722" right="0.51181102362204722" top="0.86614173228346458" bottom="0.86614173228346458" header="0" footer="0"/>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1:Q56"/>
  <sheetViews>
    <sheetView view="pageBreakPreview" zoomScaleNormal="100" zoomScaleSheetLayoutView="100" workbookViewId="0">
      <selection activeCell="F3" sqref="F3"/>
    </sheetView>
  </sheetViews>
  <sheetFormatPr defaultRowHeight="13.5" x14ac:dyDescent="0.15"/>
  <cols>
    <col min="1" max="1" width="11.625" style="3" customWidth="1"/>
    <col min="2" max="3" width="2.625" style="3" customWidth="1"/>
    <col min="4" max="4" width="23.625" style="3" customWidth="1"/>
    <col min="5" max="5" width="10.625" style="3" customWidth="1"/>
    <col min="6" max="6" width="3.625" style="3" customWidth="1"/>
    <col min="7" max="7" width="7.625" style="3" customWidth="1"/>
    <col min="8" max="8" width="3.625" style="3" customWidth="1"/>
    <col min="9" max="9" width="8.625" style="3" customWidth="1"/>
    <col min="10" max="10" width="9" style="3"/>
    <col min="11" max="11" width="23.625" style="3" customWidth="1"/>
    <col min="12" max="12" width="9.625" style="3" customWidth="1"/>
    <col min="13" max="13" width="3.625" style="3" customWidth="1"/>
    <col min="14" max="14" width="7.625" style="3" customWidth="1"/>
    <col min="15" max="15" width="3.625" style="3" customWidth="1"/>
    <col min="16" max="16384" width="9" style="3"/>
  </cols>
  <sheetData>
    <row r="1" spans="3:17" ht="15" customHeight="1" x14ac:dyDescent="0.15"/>
    <row r="2" spans="3:17" ht="15" customHeight="1" x14ac:dyDescent="0.15">
      <c r="C2" s="2" t="s">
        <v>36</v>
      </c>
    </row>
    <row r="3" spans="3:17" ht="9" customHeight="1" x14ac:dyDescent="0.15"/>
    <row r="4" spans="3:17" ht="30.95" customHeight="1" x14ac:dyDescent="0.15">
      <c r="D4" s="212" t="s">
        <v>37</v>
      </c>
      <c r="E4" s="212"/>
      <c r="F4" s="212"/>
      <c r="G4" s="212"/>
      <c r="H4" s="212"/>
      <c r="I4" s="212"/>
      <c r="J4" s="212"/>
      <c r="K4" s="212"/>
      <c r="L4" s="213"/>
      <c r="M4" s="213"/>
      <c r="N4" s="213"/>
      <c r="O4" s="213"/>
      <c r="P4" s="213"/>
      <c r="Q4" s="213"/>
    </row>
    <row r="5" spans="3:17" ht="9" customHeight="1" x14ac:dyDescent="0.15">
      <c r="D5" s="137"/>
      <c r="E5" s="137"/>
      <c r="F5" s="137"/>
      <c r="G5" s="137"/>
      <c r="H5" s="137"/>
      <c r="I5" s="137"/>
      <c r="J5" s="137"/>
      <c r="K5" s="137"/>
    </row>
    <row r="6" spans="3:17" ht="14.1" customHeight="1" x14ac:dyDescent="0.15">
      <c r="D6" s="3" t="s">
        <v>266</v>
      </c>
    </row>
    <row r="7" spans="3:17" ht="14.1" customHeight="1" x14ac:dyDescent="0.15">
      <c r="D7" s="3" t="s">
        <v>52</v>
      </c>
    </row>
    <row r="8" spans="3:17" ht="14.1" customHeight="1" x14ac:dyDescent="0.15">
      <c r="D8" s="189" t="s">
        <v>38</v>
      </c>
      <c r="E8" s="189" t="s">
        <v>39</v>
      </c>
      <c r="F8" s="220" t="s">
        <v>40</v>
      </c>
      <c r="G8" s="220"/>
      <c r="H8" s="220" t="s">
        <v>41</v>
      </c>
      <c r="I8" s="220"/>
    </row>
    <row r="9" spans="3:17" ht="14.1" customHeight="1" x14ac:dyDescent="0.15">
      <c r="D9" s="189"/>
      <c r="E9" s="189"/>
      <c r="F9" s="221"/>
      <c r="G9" s="221"/>
      <c r="H9" s="221" t="s">
        <v>42</v>
      </c>
      <c r="I9" s="221"/>
    </row>
    <row r="10" spans="3:17" ht="14.1" customHeight="1" x14ac:dyDescent="0.15">
      <c r="D10" s="189"/>
      <c r="E10" s="220"/>
      <c r="F10" s="221" t="s">
        <v>43</v>
      </c>
      <c r="G10" s="221"/>
      <c r="H10" s="221" t="s">
        <v>43</v>
      </c>
      <c r="I10" s="221"/>
    </row>
    <row r="11" spans="3:17" ht="14.1" customHeight="1" x14ac:dyDescent="0.15">
      <c r="D11" s="189"/>
      <c r="E11" s="147" t="s">
        <v>44</v>
      </c>
      <c r="F11" s="222" t="s">
        <v>45</v>
      </c>
      <c r="G11" s="222"/>
      <c r="H11" s="222" t="s">
        <v>46</v>
      </c>
      <c r="I11" s="222"/>
    </row>
    <row r="12" spans="3:17" ht="15" customHeight="1" x14ac:dyDescent="0.15">
      <c r="D12" s="37"/>
      <c r="E12" s="40"/>
      <c r="F12" s="214"/>
      <c r="G12" s="215"/>
      <c r="H12" s="216" t="str">
        <f>IFERROR(ROUND(F12/E12,0),"")</f>
        <v/>
      </c>
      <c r="I12" s="233"/>
    </row>
    <row r="13" spans="3:17" ht="15" customHeight="1" x14ac:dyDescent="0.15">
      <c r="D13" s="37"/>
      <c r="E13" s="40"/>
      <c r="F13" s="214"/>
      <c r="G13" s="215"/>
      <c r="H13" s="216" t="str">
        <f t="shared" ref="H13:H14" si="0">IFERROR(ROUND(F13/E13,0),"")</f>
        <v/>
      </c>
      <c r="I13" s="217"/>
    </row>
    <row r="14" spans="3:17" ht="15" customHeight="1" x14ac:dyDescent="0.15">
      <c r="D14" s="37"/>
      <c r="E14" s="40"/>
      <c r="F14" s="214"/>
      <c r="G14" s="215"/>
      <c r="H14" s="216" t="str">
        <f t="shared" si="0"/>
        <v/>
      </c>
      <c r="I14" s="217"/>
    </row>
    <row r="15" spans="3:17" ht="15" customHeight="1" x14ac:dyDescent="0.15">
      <c r="D15" s="37"/>
      <c r="E15" s="40"/>
      <c r="F15" s="214"/>
      <c r="G15" s="215"/>
      <c r="H15" s="216" t="str">
        <f t="shared" ref="H15:H16" si="1">IFERROR(ROUND(F15/E15,0),"")</f>
        <v/>
      </c>
      <c r="I15" s="217"/>
    </row>
    <row r="16" spans="3:17" ht="15" customHeight="1" x14ac:dyDescent="0.15">
      <c r="D16" s="37"/>
      <c r="E16" s="40"/>
      <c r="F16" s="214"/>
      <c r="G16" s="215"/>
      <c r="H16" s="216" t="str">
        <f t="shared" si="1"/>
        <v/>
      </c>
      <c r="I16" s="217"/>
    </row>
    <row r="17" spans="4:15" ht="15" customHeight="1" x14ac:dyDescent="0.15">
      <c r="D17" s="139" t="s">
        <v>47</v>
      </c>
      <c r="E17" s="122" t="s">
        <v>48</v>
      </c>
      <c r="F17" s="123" t="s">
        <v>49</v>
      </c>
      <c r="G17" s="124">
        <f>SUM(F12:G16)</f>
        <v>0</v>
      </c>
      <c r="H17" s="123" t="s">
        <v>50</v>
      </c>
      <c r="I17" s="124">
        <f>SUM(H12:I16)</f>
        <v>0</v>
      </c>
    </row>
    <row r="18" spans="4:15" ht="15" customHeight="1" x14ac:dyDescent="0.15">
      <c r="D18" s="138" t="s">
        <v>51</v>
      </c>
      <c r="E18" s="125" t="e">
        <f>ROUNDDOWN(G17/I17,1)</f>
        <v>#DIV/0!</v>
      </c>
      <c r="F18" s="223"/>
      <c r="G18" s="224"/>
      <c r="H18" s="223"/>
      <c r="I18" s="217"/>
    </row>
    <row r="19" spans="4:15" ht="9" customHeight="1" x14ac:dyDescent="0.15"/>
    <row r="20" spans="4:15" ht="14.1" customHeight="1" x14ac:dyDescent="0.15">
      <c r="D20" s="6" t="s">
        <v>53</v>
      </c>
      <c r="E20" s="6"/>
      <c r="F20" s="6"/>
      <c r="G20" s="6"/>
      <c r="H20" s="6"/>
    </row>
    <row r="21" spans="4:15" ht="14.1" customHeight="1" x14ac:dyDescent="0.15">
      <c r="D21" s="225" t="s">
        <v>54</v>
      </c>
      <c r="E21" s="226"/>
      <c r="F21" s="226"/>
      <c r="G21" s="226"/>
      <c r="H21" s="227"/>
      <c r="K21" s="225" t="s">
        <v>56</v>
      </c>
      <c r="L21" s="226"/>
      <c r="M21" s="226"/>
      <c r="N21" s="226"/>
      <c r="O21" s="227"/>
    </row>
    <row r="22" spans="4:15" ht="14.1" customHeight="1" x14ac:dyDescent="0.15">
      <c r="D22" s="30" t="s">
        <v>244</v>
      </c>
      <c r="E22" s="31"/>
      <c r="F22" s="31"/>
      <c r="G22" s="31"/>
      <c r="H22" s="32"/>
      <c r="K22" s="9" t="s">
        <v>255</v>
      </c>
      <c r="L22" s="10"/>
      <c r="M22" s="10"/>
      <c r="N22" s="10"/>
      <c r="O22" s="11"/>
    </row>
    <row r="23" spans="4:15" ht="14.1" customHeight="1" x14ac:dyDescent="0.15">
      <c r="D23" s="200" t="s">
        <v>245</v>
      </c>
      <c r="E23" s="201"/>
      <c r="F23" s="201"/>
      <c r="G23" s="151">
        <v>15</v>
      </c>
      <c r="H23" s="52" t="s">
        <v>55</v>
      </c>
      <c r="I23" s="165"/>
      <c r="K23" s="218" t="s">
        <v>258</v>
      </c>
      <c r="L23" s="219"/>
      <c r="M23" s="219"/>
      <c r="N23" s="231">
        <v>17</v>
      </c>
      <c r="O23" s="232" t="s">
        <v>55</v>
      </c>
    </row>
    <row r="24" spans="4:15" ht="14.1" customHeight="1" x14ac:dyDescent="0.15">
      <c r="D24" s="200" t="s">
        <v>246</v>
      </c>
      <c r="E24" s="201"/>
      <c r="F24" s="201"/>
      <c r="G24" s="151">
        <v>14</v>
      </c>
      <c r="H24" s="52" t="s">
        <v>55</v>
      </c>
      <c r="K24" s="218"/>
      <c r="L24" s="219"/>
      <c r="M24" s="219"/>
      <c r="N24" s="231"/>
      <c r="O24" s="232"/>
    </row>
    <row r="25" spans="4:15" ht="14.1" customHeight="1" x14ac:dyDescent="0.15">
      <c r="D25" s="204" t="s">
        <v>247</v>
      </c>
      <c r="E25" s="205"/>
      <c r="F25" s="205"/>
      <c r="G25" s="151">
        <v>38</v>
      </c>
      <c r="H25" s="52" t="s">
        <v>55</v>
      </c>
      <c r="K25" s="200" t="s">
        <v>256</v>
      </c>
      <c r="L25" s="201"/>
      <c r="M25" s="201"/>
      <c r="N25" s="151">
        <v>14</v>
      </c>
      <c r="O25" s="52" t="s">
        <v>55</v>
      </c>
    </row>
    <row r="26" spans="4:15" ht="14.1" customHeight="1" x14ac:dyDescent="0.15">
      <c r="D26" s="206" t="s">
        <v>248</v>
      </c>
      <c r="E26" s="207"/>
      <c r="F26" s="207"/>
      <c r="G26" s="151">
        <v>34</v>
      </c>
      <c r="H26" s="52" t="s">
        <v>55</v>
      </c>
      <c r="K26" s="202" t="s">
        <v>257</v>
      </c>
      <c r="L26" s="203"/>
      <c r="M26" s="203"/>
      <c r="N26" s="55">
        <v>5</v>
      </c>
      <c r="O26" s="56" t="s">
        <v>55</v>
      </c>
    </row>
    <row r="27" spans="4:15" ht="14.1" customHeight="1" x14ac:dyDescent="0.15">
      <c r="D27" s="228" t="s">
        <v>249</v>
      </c>
      <c r="E27" s="229"/>
      <c r="F27" s="229"/>
      <c r="G27" s="229"/>
      <c r="H27" s="230"/>
      <c r="K27" s="6"/>
      <c r="L27" s="6"/>
      <c r="M27" s="6"/>
      <c r="N27" s="6"/>
      <c r="O27" s="6"/>
    </row>
    <row r="28" spans="4:15" ht="14.1" customHeight="1" x14ac:dyDescent="0.15">
      <c r="D28" s="210" t="s">
        <v>250</v>
      </c>
      <c r="E28" s="211"/>
      <c r="F28" s="211"/>
      <c r="G28" s="151">
        <v>31</v>
      </c>
      <c r="H28" s="52" t="s">
        <v>55</v>
      </c>
      <c r="K28" s="225" t="s">
        <v>57</v>
      </c>
      <c r="L28" s="226"/>
      <c r="M28" s="226"/>
      <c r="N28" s="226"/>
      <c r="O28" s="227"/>
    </row>
    <row r="29" spans="4:15" ht="14.1" customHeight="1" x14ac:dyDescent="0.15">
      <c r="D29" s="210" t="s">
        <v>251</v>
      </c>
      <c r="E29" s="211"/>
      <c r="F29" s="211"/>
      <c r="G29" s="151">
        <v>24</v>
      </c>
      <c r="H29" s="52" t="s">
        <v>55</v>
      </c>
      <c r="K29" s="200" t="s">
        <v>259</v>
      </c>
      <c r="L29" s="201"/>
      <c r="M29" s="201"/>
      <c r="N29" s="151">
        <v>7</v>
      </c>
      <c r="O29" s="52" t="s">
        <v>55</v>
      </c>
    </row>
    <row r="30" spans="4:15" ht="14.1" customHeight="1" x14ac:dyDescent="0.15">
      <c r="D30" s="208" t="s">
        <v>252</v>
      </c>
      <c r="E30" s="209"/>
      <c r="F30" s="209"/>
      <c r="G30" s="53">
        <v>17</v>
      </c>
      <c r="H30" s="54" t="s">
        <v>55</v>
      </c>
      <c r="K30" s="200" t="s">
        <v>260</v>
      </c>
      <c r="L30" s="201"/>
      <c r="M30" s="201"/>
      <c r="N30" s="151">
        <v>10</v>
      </c>
      <c r="O30" s="52" t="s">
        <v>55</v>
      </c>
    </row>
    <row r="31" spans="4:15" ht="14.1" customHeight="1" x14ac:dyDescent="0.15">
      <c r="D31" s="148" t="s">
        <v>253</v>
      </c>
      <c r="E31" s="149"/>
      <c r="F31" s="149"/>
      <c r="G31" s="151"/>
      <c r="H31" s="52"/>
      <c r="K31" s="7" t="s">
        <v>261</v>
      </c>
      <c r="L31" s="6"/>
      <c r="M31" s="6"/>
      <c r="N31" s="151"/>
      <c r="O31" s="52"/>
    </row>
    <row r="32" spans="4:15" ht="14.1" customHeight="1" x14ac:dyDescent="0.15">
      <c r="D32" s="210" t="s">
        <v>245</v>
      </c>
      <c r="E32" s="211"/>
      <c r="F32" s="211"/>
      <c r="G32" s="151">
        <v>22</v>
      </c>
      <c r="H32" s="52" t="s">
        <v>55</v>
      </c>
      <c r="I32" s="165"/>
      <c r="K32" s="200" t="s">
        <v>262</v>
      </c>
      <c r="L32" s="201"/>
      <c r="M32" s="201"/>
      <c r="N32" s="151">
        <v>17</v>
      </c>
      <c r="O32" s="52" t="s">
        <v>55</v>
      </c>
    </row>
    <row r="33" spans="4:15" ht="14.1" customHeight="1" x14ac:dyDescent="0.15">
      <c r="D33" s="210" t="s">
        <v>246</v>
      </c>
      <c r="E33" s="211"/>
      <c r="F33" s="211"/>
      <c r="G33" s="151">
        <v>20</v>
      </c>
      <c r="H33" s="52" t="s">
        <v>55</v>
      </c>
      <c r="K33" s="202" t="s">
        <v>263</v>
      </c>
      <c r="L33" s="203"/>
      <c r="M33" s="203"/>
      <c r="N33" s="55">
        <v>8</v>
      </c>
      <c r="O33" s="56" t="s">
        <v>55</v>
      </c>
    </row>
    <row r="34" spans="4:15" ht="14.1" customHeight="1" x14ac:dyDescent="0.15">
      <c r="D34" s="218" t="s">
        <v>254</v>
      </c>
      <c r="E34" s="219"/>
      <c r="F34" s="219"/>
      <c r="G34" s="151">
        <v>39</v>
      </c>
      <c r="H34" s="52" t="s">
        <v>55</v>
      </c>
      <c r="K34" s="6"/>
      <c r="L34" s="6"/>
      <c r="M34" s="6"/>
      <c r="N34" s="6"/>
      <c r="O34" s="6"/>
    </row>
    <row r="35" spans="4:15" ht="14.1" customHeight="1" x14ac:dyDescent="0.15">
      <c r="D35" s="206" t="s">
        <v>248</v>
      </c>
      <c r="E35" s="207"/>
      <c r="F35" s="207"/>
      <c r="G35" s="151">
        <v>38</v>
      </c>
      <c r="H35" s="52" t="s">
        <v>55</v>
      </c>
      <c r="K35" s="6" t="s">
        <v>58</v>
      </c>
      <c r="L35" s="6"/>
      <c r="M35" s="6"/>
      <c r="N35" s="6"/>
      <c r="O35" s="6"/>
    </row>
    <row r="36" spans="4:15" ht="14.1" customHeight="1" x14ac:dyDescent="0.15">
      <c r="D36" s="7" t="s">
        <v>249</v>
      </c>
      <c r="E36" s="6"/>
      <c r="F36" s="6"/>
      <c r="G36" s="151"/>
      <c r="H36" s="52"/>
      <c r="K36" s="166" t="s">
        <v>59</v>
      </c>
      <c r="L36" s="6" t="s">
        <v>60</v>
      </c>
      <c r="M36" s="6"/>
      <c r="N36" s="6"/>
      <c r="O36" s="6"/>
    </row>
    <row r="37" spans="4:15" ht="14.1" customHeight="1" x14ac:dyDescent="0.15">
      <c r="D37" s="200" t="s">
        <v>250</v>
      </c>
      <c r="E37" s="201"/>
      <c r="F37" s="201"/>
      <c r="G37" s="151">
        <v>34</v>
      </c>
      <c r="H37" s="52" t="s">
        <v>55</v>
      </c>
    </row>
    <row r="38" spans="4:15" ht="14.1" customHeight="1" x14ac:dyDescent="0.15">
      <c r="D38" s="200" t="s">
        <v>251</v>
      </c>
      <c r="E38" s="201"/>
      <c r="F38" s="201"/>
      <c r="G38" s="151">
        <v>27</v>
      </c>
      <c r="H38" s="52" t="s">
        <v>55</v>
      </c>
    </row>
    <row r="39" spans="4:15" ht="14.1" customHeight="1" x14ac:dyDescent="0.15">
      <c r="D39" s="202" t="s">
        <v>252</v>
      </c>
      <c r="E39" s="203"/>
      <c r="F39" s="203"/>
      <c r="G39" s="55">
        <v>19</v>
      </c>
      <c r="H39" s="56" t="s">
        <v>55</v>
      </c>
    </row>
    <row r="40" spans="4:15" ht="15" customHeight="1" x14ac:dyDescent="0.15"/>
    <row r="41" spans="4:15" ht="15" customHeight="1" x14ac:dyDescent="0.15"/>
    <row r="42" spans="4:15" ht="15" customHeight="1" x14ac:dyDescent="0.15"/>
    <row r="43" spans="4:15" ht="15" customHeight="1" x14ac:dyDescent="0.15"/>
    <row r="44" spans="4:15" ht="15" customHeight="1" x14ac:dyDescent="0.15"/>
    <row r="45" spans="4:15" ht="15" customHeight="1" x14ac:dyDescent="0.15">
      <c r="I45" s="165"/>
    </row>
    <row r="46" spans="4:15" ht="15" customHeight="1" x14ac:dyDescent="0.15"/>
    <row r="47" spans="4:15" ht="15" customHeight="1" x14ac:dyDescent="0.15"/>
    <row r="48" spans="4:15" ht="15" customHeight="1" x14ac:dyDescent="0.15"/>
    <row r="49" spans="9:9" ht="15" customHeight="1" x14ac:dyDescent="0.15"/>
    <row r="50" spans="9:9" ht="15" customHeight="1" x14ac:dyDescent="0.15">
      <c r="I50" s="165"/>
    </row>
    <row r="51" spans="9:9" ht="15" customHeight="1" x14ac:dyDescent="0.15"/>
    <row r="52" spans="9:9" ht="15" customHeight="1" x14ac:dyDescent="0.15"/>
    <row r="53" spans="9:9" ht="15" customHeight="1" x14ac:dyDescent="0.15">
      <c r="I53" s="165"/>
    </row>
    <row r="54" spans="9:9" ht="15" customHeight="1" x14ac:dyDescent="0.15"/>
    <row r="55" spans="9:9" ht="15" customHeight="1" x14ac:dyDescent="0.15"/>
    <row r="56" spans="9:9" ht="15" customHeight="1" x14ac:dyDescent="0.15"/>
  </sheetData>
  <mergeCells count="49">
    <mergeCell ref="K33:M33"/>
    <mergeCell ref="K29:M29"/>
    <mergeCell ref="K30:M30"/>
    <mergeCell ref="D29:F29"/>
    <mergeCell ref="H10:I10"/>
    <mergeCell ref="H11:I11"/>
    <mergeCell ref="D27:H27"/>
    <mergeCell ref="K28:O28"/>
    <mergeCell ref="K25:M25"/>
    <mergeCell ref="K26:M26"/>
    <mergeCell ref="N23:N24"/>
    <mergeCell ref="O23:O24"/>
    <mergeCell ref="H14:I14"/>
    <mergeCell ref="H18:I18"/>
    <mergeCell ref="F12:G12"/>
    <mergeCell ref="H12:I12"/>
    <mergeCell ref="K23:M24"/>
    <mergeCell ref="H8:I8"/>
    <mergeCell ref="H9:I9"/>
    <mergeCell ref="F13:G13"/>
    <mergeCell ref="H13:I13"/>
    <mergeCell ref="F15:G15"/>
    <mergeCell ref="H15:I15"/>
    <mergeCell ref="F14:G14"/>
    <mergeCell ref="D4:Q4"/>
    <mergeCell ref="D35:F35"/>
    <mergeCell ref="K32:M32"/>
    <mergeCell ref="F16:G16"/>
    <mergeCell ref="H16:I16"/>
    <mergeCell ref="D34:F34"/>
    <mergeCell ref="D23:F23"/>
    <mergeCell ref="D24:F24"/>
    <mergeCell ref="E8:E10"/>
    <mergeCell ref="F8:G9"/>
    <mergeCell ref="F10:G10"/>
    <mergeCell ref="F11:G11"/>
    <mergeCell ref="D8:D11"/>
    <mergeCell ref="F18:G18"/>
    <mergeCell ref="D21:H21"/>
    <mergeCell ref="K21:O21"/>
    <mergeCell ref="D37:F37"/>
    <mergeCell ref="D38:F38"/>
    <mergeCell ref="D39:F39"/>
    <mergeCell ref="D25:F25"/>
    <mergeCell ref="D26:F26"/>
    <mergeCell ref="D30:F30"/>
    <mergeCell ref="D32:F32"/>
    <mergeCell ref="D33:F33"/>
    <mergeCell ref="D28:F28"/>
  </mergeCells>
  <phoneticPr fontId="1"/>
  <hyperlinks>
    <hyperlink ref="K36" r:id="rId1" xr:uid="{76A66E1F-D052-4698-A726-6CB1A8D53E9F}"/>
  </hyperlinks>
  <printOptions horizontalCentered="1"/>
  <pageMargins left="0.51181102362204722" right="0.51181102362204722" top="0.86614173228346458" bottom="0.86614173228346458" header="0" footer="0"/>
  <pageSetup paperSize="9" scale="95" fitToWidth="0" orientation="landscape" blackAndWhite="1"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1:O51"/>
  <sheetViews>
    <sheetView view="pageBreakPreview" topLeftCell="A22" zoomScaleNormal="100" zoomScaleSheetLayoutView="100" workbookViewId="0">
      <selection activeCell="D33" sqref="D33:G51"/>
    </sheetView>
  </sheetViews>
  <sheetFormatPr defaultRowHeight="13.5" x14ac:dyDescent="0.15"/>
  <cols>
    <col min="1" max="1" width="11.625" style="3" customWidth="1"/>
    <col min="2" max="3" width="2.625" style="3" customWidth="1"/>
    <col min="4" max="4" width="20.625" style="3" customWidth="1"/>
    <col min="5" max="9" width="10.625" style="3" customWidth="1"/>
    <col min="10" max="11" width="7.625" style="3" customWidth="1"/>
    <col min="12" max="12" width="12.625" style="3" customWidth="1"/>
    <col min="13" max="16" width="7.625" style="3" customWidth="1"/>
    <col min="17" max="16384" width="9" style="3"/>
  </cols>
  <sheetData>
    <row r="1" spans="3:13" ht="15.95" customHeight="1" x14ac:dyDescent="0.15"/>
    <row r="2" spans="3:13" ht="15.95" customHeight="1" x14ac:dyDescent="0.15">
      <c r="C2" s="27" t="s">
        <v>61</v>
      </c>
    </row>
    <row r="3" spans="3:13" ht="9" customHeight="1" x14ac:dyDescent="0.15"/>
    <row r="4" spans="3:13" ht="15.95" customHeight="1" x14ac:dyDescent="0.15">
      <c r="C4" s="3" t="s">
        <v>62</v>
      </c>
    </row>
    <row r="5" spans="3:13" ht="15.95" customHeight="1" x14ac:dyDescent="0.15">
      <c r="D5" s="212" t="s">
        <v>63</v>
      </c>
      <c r="E5" s="212"/>
      <c r="F5" s="212"/>
      <c r="G5" s="212"/>
      <c r="H5" s="212"/>
      <c r="I5" s="212"/>
      <c r="J5" s="212"/>
      <c r="K5" s="212"/>
      <c r="L5" s="212"/>
    </row>
    <row r="6" spans="3:13" ht="9" customHeight="1" x14ac:dyDescent="0.15"/>
    <row r="7" spans="3:13" ht="15.95" customHeight="1" x14ac:dyDescent="0.15">
      <c r="D7" s="15" t="s">
        <v>80</v>
      </c>
      <c r="E7" s="3" t="s">
        <v>81</v>
      </c>
    </row>
    <row r="8" spans="3:13" ht="15.95" customHeight="1" x14ac:dyDescent="0.15">
      <c r="D8" s="15" t="s">
        <v>82</v>
      </c>
      <c r="E8" s="3" t="s">
        <v>83</v>
      </c>
    </row>
    <row r="9" spans="3:13" ht="15.95" customHeight="1" x14ac:dyDescent="0.15">
      <c r="D9" s="15" t="s">
        <v>84</v>
      </c>
      <c r="E9" s="3" t="s">
        <v>237</v>
      </c>
    </row>
    <row r="10" spans="3:13" ht="15.95" customHeight="1" x14ac:dyDescent="0.15">
      <c r="D10" s="15"/>
      <c r="E10" s="3" t="s">
        <v>85</v>
      </c>
    </row>
    <row r="11" spans="3:13" ht="15.95" customHeight="1" x14ac:dyDescent="0.15">
      <c r="D11" s="15" t="s">
        <v>86</v>
      </c>
      <c r="E11" s="3" t="s">
        <v>87</v>
      </c>
    </row>
    <row r="12" spans="3:13" ht="15.95" customHeight="1" x14ac:dyDescent="0.15">
      <c r="D12" s="15"/>
      <c r="E12" s="3" t="s">
        <v>85</v>
      </c>
    </row>
    <row r="13" spans="3:13" ht="15.95" customHeight="1" x14ac:dyDescent="0.15">
      <c r="D13" s="15" t="s">
        <v>88</v>
      </c>
      <c r="E13" s="3" t="s">
        <v>89</v>
      </c>
    </row>
    <row r="14" spans="3:13" ht="15.95" customHeight="1" x14ac:dyDescent="0.15">
      <c r="D14" s="15" t="s">
        <v>90</v>
      </c>
      <c r="E14" s="3" t="s">
        <v>91</v>
      </c>
    </row>
    <row r="15" spans="3:13" ht="9" customHeight="1" x14ac:dyDescent="0.15"/>
    <row r="16" spans="3:13" ht="15.95" customHeight="1" x14ac:dyDescent="0.15">
      <c r="D16" s="3" t="s">
        <v>266</v>
      </c>
      <c r="M16" s="12" t="s">
        <v>270</v>
      </c>
    </row>
    <row r="17" spans="4:15" ht="15.95" customHeight="1" x14ac:dyDescent="0.15">
      <c r="D17" s="3" t="s">
        <v>79</v>
      </c>
    </row>
    <row r="18" spans="4:15" ht="40.5" x14ac:dyDescent="0.15">
      <c r="D18" s="250" t="s">
        <v>64</v>
      </c>
      <c r="E18" s="68" t="s">
        <v>273</v>
      </c>
      <c r="F18" s="68" t="s">
        <v>274</v>
      </c>
      <c r="G18" s="68" t="s">
        <v>272</v>
      </c>
      <c r="H18" s="68" t="s">
        <v>65</v>
      </c>
      <c r="I18" s="68" t="s">
        <v>66</v>
      </c>
      <c r="J18" s="68" t="s">
        <v>67</v>
      </c>
      <c r="K18" s="68" t="s">
        <v>68</v>
      </c>
      <c r="L18" s="68" t="s">
        <v>69</v>
      </c>
    </row>
    <row r="19" spans="4:15" ht="15.95" customHeight="1" x14ac:dyDescent="0.15">
      <c r="D19" s="251"/>
      <c r="E19" s="65" t="s">
        <v>70</v>
      </c>
      <c r="F19" s="65" t="s">
        <v>70</v>
      </c>
      <c r="G19" s="65" t="s">
        <v>70</v>
      </c>
      <c r="H19" s="65" t="s">
        <v>71</v>
      </c>
      <c r="I19" s="65" t="s">
        <v>72</v>
      </c>
      <c r="J19" s="65" t="s">
        <v>73</v>
      </c>
      <c r="K19" s="65" t="s">
        <v>73</v>
      </c>
      <c r="L19" s="65" t="s">
        <v>43</v>
      </c>
    </row>
    <row r="20" spans="4:15" ht="40.5" x14ac:dyDescent="0.15">
      <c r="D20" s="19"/>
      <c r="E20" s="120" t="s">
        <v>44</v>
      </c>
      <c r="F20" s="120" t="s">
        <v>45</v>
      </c>
      <c r="G20" s="120" t="s">
        <v>74</v>
      </c>
      <c r="H20" s="120" t="s">
        <v>49</v>
      </c>
      <c r="I20" s="120" t="s">
        <v>50</v>
      </c>
      <c r="J20" s="120" t="s">
        <v>75</v>
      </c>
      <c r="K20" s="120" t="s">
        <v>76</v>
      </c>
      <c r="L20" s="120" t="s">
        <v>77</v>
      </c>
    </row>
    <row r="21" spans="4:15" ht="15.95" customHeight="1" x14ac:dyDescent="0.15">
      <c r="D21" s="37"/>
      <c r="E21" s="38"/>
      <c r="F21" s="38"/>
      <c r="G21" s="39">
        <f>F21-E21</f>
        <v>0</v>
      </c>
      <c r="H21" s="40"/>
      <c r="I21" s="40"/>
      <c r="J21" s="37"/>
      <c r="K21" s="1">
        <v>100</v>
      </c>
      <c r="L21" s="41">
        <f>ROUND(G21*(H21/100)*I21*(J21/100)*(K21/100),0)</f>
        <v>0</v>
      </c>
    </row>
    <row r="22" spans="4:15" ht="15.95" customHeight="1" x14ac:dyDescent="0.15">
      <c r="D22" s="37"/>
      <c r="E22" s="38"/>
      <c r="F22" s="38"/>
      <c r="G22" s="39">
        <f>F22-E22</f>
        <v>0</v>
      </c>
      <c r="H22" s="40"/>
      <c r="I22" s="40"/>
      <c r="J22" s="42"/>
      <c r="K22" s="1">
        <v>100</v>
      </c>
      <c r="L22" s="41">
        <f>ROUND(G22*(H22/100)*I22*(J22/100)*(K22/100),0)</f>
        <v>0</v>
      </c>
      <c r="M22" s="28"/>
      <c r="N22" s="29"/>
      <c r="O22" s="29"/>
    </row>
    <row r="23" spans="4:15" ht="15.95" customHeight="1" x14ac:dyDescent="0.15">
      <c r="D23" s="37"/>
      <c r="E23" s="38"/>
      <c r="F23" s="38"/>
      <c r="G23" s="39">
        <f t="shared" ref="G23:G25" si="0">F23-E23</f>
        <v>0</v>
      </c>
      <c r="H23" s="40"/>
      <c r="I23" s="40"/>
      <c r="J23" s="37"/>
      <c r="K23" s="1">
        <v>100</v>
      </c>
      <c r="L23" s="41">
        <f t="shared" ref="L23:L25" si="1">ROUND(G23*(H23/100)*I23*(J23/100)*(K23/100),0)</f>
        <v>0</v>
      </c>
      <c r="M23" s="28"/>
      <c r="N23" s="29"/>
      <c r="O23" s="29"/>
    </row>
    <row r="24" spans="4:15" ht="15.95" customHeight="1" x14ac:dyDescent="0.15">
      <c r="D24" s="37"/>
      <c r="E24" s="38"/>
      <c r="F24" s="38"/>
      <c r="G24" s="39">
        <f t="shared" si="0"/>
        <v>0</v>
      </c>
      <c r="H24" s="40"/>
      <c r="I24" s="40"/>
      <c r="J24" s="37"/>
      <c r="K24" s="1">
        <v>100</v>
      </c>
      <c r="L24" s="41">
        <f t="shared" si="1"/>
        <v>0</v>
      </c>
    </row>
    <row r="25" spans="4:15" ht="15.95" customHeight="1" x14ac:dyDescent="0.15">
      <c r="D25" s="37"/>
      <c r="E25" s="38"/>
      <c r="F25" s="38"/>
      <c r="G25" s="39">
        <f t="shared" si="0"/>
        <v>0</v>
      </c>
      <c r="H25" s="40"/>
      <c r="I25" s="40"/>
      <c r="J25" s="37"/>
      <c r="K25" s="1">
        <v>100</v>
      </c>
      <c r="L25" s="41">
        <f t="shared" si="1"/>
        <v>0</v>
      </c>
    </row>
    <row r="26" spans="4:15" ht="15.95" customHeight="1" x14ac:dyDescent="0.15">
      <c r="D26" s="43" t="s">
        <v>78</v>
      </c>
      <c r="E26" s="44"/>
      <c r="F26" s="44"/>
      <c r="G26" s="44"/>
      <c r="H26" s="44"/>
      <c r="I26" s="44"/>
      <c r="J26" s="44"/>
      <c r="K26" s="45"/>
      <c r="L26" s="41">
        <f>SUM(L21:L25)</f>
        <v>0</v>
      </c>
    </row>
    <row r="27" spans="4:15" ht="15.95" customHeight="1" x14ac:dyDescent="0.15">
      <c r="D27" s="69" t="s">
        <v>290</v>
      </c>
      <c r="E27" s="69"/>
      <c r="F27" s="69"/>
      <c r="G27" s="69"/>
      <c r="H27" s="69"/>
      <c r="I27" s="69"/>
      <c r="J27" s="69"/>
      <c r="K27" s="69"/>
      <c r="L27" s="69"/>
    </row>
    <row r="28" spans="4:15" ht="15.95" customHeight="1" x14ac:dyDescent="0.15">
      <c r="D28" s="3" t="s">
        <v>291</v>
      </c>
    </row>
    <row r="29" spans="4:15" ht="15.95" customHeight="1" x14ac:dyDescent="0.15">
      <c r="D29" s="253" t="s">
        <v>92</v>
      </c>
      <c r="E29" s="253"/>
      <c r="F29" s="253"/>
      <c r="G29" s="253"/>
    </row>
    <row r="30" spans="4:15" ht="15.95" customHeight="1" x14ac:dyDescent="0.15">
      <c r="D30" s="20"/>
      <c r="E30" s="20"/>
      <c r="F30" s="20"/>
      <c r="G30" s="21" t="s">
        <v>93</v>
      </c>
    </row>
    <row r="31" spans="4:15" ht="15.95" customHeight="1" x14ac:dyDescent="0.15">
      <c r="D31" s="252" t="s">
        <v>94</v>
      </c>
      <c r="E31" s="252"/>
      <c r="F31" s="252"/>
      <c r="G31" s="5" t="s">
        <v>67</v>
      </c>
      <c r="I31" s="3" t="s">
        <v>95</v>
      </c>
    </row>
    <row r="32" spans="4:15" ht="15.95" customHeight="1" x14ac:dyDescent="0.15">
      <c r="D32" s="252"/>
      <c r="E32" s="252"/>
      <c r="F32" s="252"/>
      <c r="G32" s="22" t="s">
        <v>96</v>
      </c>
    </row>
    <row r="33" spans="4:15" ht="15.95" customHeight="1" x14ac:dyDescent="0.15">
      <c r="D33" s="235" t="s">
        <v>97</v>
      </c>
      <c r="E33" s="235" t="s">
        <v>98</v>
      </c>
      <c r="F33" s="235"/>
      <c r="G33" s="168">
        <v>26</v>
      </c>
      <c r="I33" s="243" t="s">
        <v>99</v>
      </c>
      <c r="J33" s="243"/>
      <c r="K33" s="243"/>
      <c r="L33" s="24"/>
      <c r="M33" s="24"/>
      <c r="N33" s="24"/>
      <c r="O33" s="234"/>
    </row>
    <row r="34" spans="4:15" ht="15.95" customHeight="1" x14ac:dyDescent="0.15">
      <c r="D34" s="235"/>
      <c r="E34" s="235" t="s">
        <v>100</v>
      </c>
      <c r="F34" s="235"/>
      <c r="G34" s="169" t="s">
        <v>48</v>
      </c>
      <c r="I34" s="243"/>
      <c r="J34" s="243"/>
      <c r="K34" s="243"/>
      <c r="L34" s="26"/>
      <c r="M34" s="26"/>
      <c r="N34" s="26"/>
      <c r="O34" s="234"/>
    </row>
    <row r="35" spans="4:15" ht="15.95" customHeight="1" x14ac:dyDescent="0.15">
      <c r="D35" s="235" t="s">
        <v>101</v>
      </c>
      <c r="E35" s="236" t="s">
        <v>102</v>
      </c>
      <c r="F35" s="236"/>
      <c r="G35" s="170">
        <v>9</v>
      </c>
    </row>
    <row r="36" spans="4:15" ht="15.95" customHeight="1" x14ac:dyDescent="0.15">
      <c r="D36" s="235"/>
      <c r="E36" s="238" t="s">
        <v>103</v>
      </c>
      <c r="F36" s="171" t="s">
        <v>104</v>
      </c>
      <c r="G36" s="169" t="s">
        <v>48</v>
      </c>
      <c r="H36" s="4"/>
      <c r="I36" s="239" t="s">
        <v>105</v>
      </c>
      <c r="J36" s="240" t="s">
        <v>106</v>
      </c>
      <c r="K36" s="240"/>
      <c r="L36" s="240"/>
      <c r="M36" s="240"/>
      <c r="N36" s="242" t="s">
        <v>107</v>
      </c>
    </row>
    <row r="37" spans="4:15" ht="15.95" customHeight="1" x14ac:dyDescent="0.15">
      <c r="D37" s="235"/>
      <c r="E37" s="245"/>
      <c r="F37" s="172" t="s">
        <v>108</v>
      </c>
      <c r="G37" s="169" t="s">
        <v>48</v>
      </c>
      <c r="H37" s="4"/>
      <c r="I37" s="239"/>
      <c r="J37" s="241" t="s">
        <v>109</v>
      </c>
      <c r="K37" s="241"/>
      <c r="L37" s="241"/>
      <c r="M37" s="241"/>
      <c r="N37" s="243"/>
    </row>
    <row r="38" spans="4:15" ht="15.95" customHeight="1" x14ac:dyDescent="0.15">
      <c r="D38" s="235" t="s">
        <v>110</v>
      </c>
      <c r="E38" s="237" t="s">
        <v>111</v>
      </c>
      <c r="F38" s="173" t="s">
        <v>104</v>
      </c>
      <c r="G38" s="170" t="s">
        <v>48</v>
      </c>
    </row>
    <row r="39" spans="4:15" ht="15.95" customHeight="1" x14ac:dyDescent="0.15">
      <c r="D39" s="235"/>
      <c r="E39" s="238"/>
      <c r="F39" s="171" t="s">
        <v>108</v>
      </c>
      <c r="G39" s="169" t="s">
        <v>48</v>
      </c>
    </row>
    <row r="40" spans="4:15" ht="15.95" customHeight="1" x14ac:dyDescent="0.15">
      <c r="D40" s="174" t="s">
        <v>303</v>
      </c>
      <c r="E40" s="248" t="s">
        <v>303</v>
      </c>
      <c r="F40" s="249"/>
      <c r="G40" s="168">
        <v>31</v>
      </c>
    </row>
    <row r="41" spans="4:15" ht="15.95" customHeight="1" x14ac:dyDescent="0.15">
      <c r="D41" s="235" t="s">
        <v>112</v>
      </c>
      <c r="E41" s="236" t="s">
        <v>304</v>
      </c>
      <c r="F41" s="236"/>
      <c r="G41" s="170">
        <v>17</v>
      </c>
    </row>
    <row r="42" spans="4:15" ht="15.95" customHeight="1" x14ac:dyDescent="0.15">
      <c r="D42" s="235"/>
      <c r="E42" s="236" t="s">
        <v>305</v>
      </c>
      <c r="F42" s="236"/>
      <c r="G42" s="170">
        <v>16</v>
      </c>
    </row>
    <row r="43" spans="4:15" ht="15.95" customHeight="1" x14ac:dyDescent="0.15">
      <c r="D43" s="235"/>
      <c r="E43" s="236" t="s">
        <v>306</v>
      </c>
      <c r="F43" s="236"/>
      <c r="G43" s="170">
        <v>12</v>
      </c>
    </row>
    <row r="44" spans="4:15" ht="15.95" customHeight="1" x14ac:dyDescent="0.15">
      <c r="D44" s="244" t="s">
        <v>113</v>
      </c>
      <c r="E44" s="236" t="s">
        <v>315</v>
      </c>
      <c r="F44" s="236"/>
      <c r="G44" s="170" t="s">
        <v>48</v>
      </c>
    </row>
    <row r="45" spans="4:15" ht="15.95" customHeight="1" x14ac:dyDescent="0.15">
      <c r="D45" s="244"/>
      <c r="E45" s="247" t="s">
        <v>114</v>
      </c>
      <c r="F45" s="247"/>
      <c r="G45" s="169" t="s">
        <v>48</v>
      </c>
    </row>
    <row r="46" spans="4:15" ht="15.95" customHeight="1" x14ac:dyDescent="0.15">
      <c r="D46" s="244"/>
      <c r="E46" s="246" t="s">
        <v>115</v>
      </c>
      <c r="F46" s="246"/>
      <c r="G46" s="175" t="s">
        <v>48</v>
      </c>
    </row>
    <row r="47" spans="4:15" ht="15.95" customHeight="1" x14ac:dyDescent="0.15">
      <c r="D47" s="235" t="s">
        <v>116</v>
      </c>
      <c r="E47" s="236" t="s">
        <v>117</v>
      </c>
      <c r="F47" s="236"/>
      <c r="G47" s="170">
        <v>16</v>
      </c>
    </row>
    <row r="48" spans="4:15" ht="15.95" customHeight="1" x14ac:dyDescent="0.15">
      <c r="D48" s="235"/>
      <c r="E48" s="247" t="s">
        <v>118</v>
      </c>
      <c r="F48" s="247"/>
      <c r="G48" s="169">
        <v>1</v>
      </c>
    </row>
    <row r="49" spans="4:7" ht="15.95" customHeight="1" x14ac:dyDescent="0.15">
      <c r="D49" s="235"/>
      <c r="E49" s="247" t="s">
        <v>307</v>
      </c>
      <c r="F49" s="247"/>
      <c r="G49" s="169">
        <v>22</v>
      </c>
    </row>
    <row r="50" spans="4:7" ht="15.95" customHeight="1" x14ac:dyDescent="0.15">
      <c r="D50" s="176" t="s">
        <v>119</v>
      </c>
      <c r="E50" s="235" t="s">
        <v>98</v>
      </c>
      <c r="F50" s="235"/>
      <c r="G50" s="168">
        <v>12</v>
      </c>
    </row>
    <row r="51" spans="4:7" ht="15.95" customHeight="1" x14ac:dyDescent="0.15">
      <c r="D51" s="177" t="s">
        <v>309</v>
      </c>
      <c r="E51" s="235" t="s">
        <v>100</v>
      </c>
      <c r="F51" s="235"/>
      <c r="G51" s="168">
        <v>10</v>
      </c>
    </row>
  </sheetData>
  <mergeCells count="33">
    <mergeCell ref="D5:L5"/>
    <mergeCell ref="D18:D19"/>
    <mergeCell ref="D31:F32"/>
    <mergeCell ref="D29:G29"/>
    <mergeCell ref="I33:K34"/>
    <mergeCell ref="E51:F51"/>
    <mergeCell ref="D33:D34"/>
    <mergeCell ref="D35:D37"/>
    <mergeCell ref="D38:D39"/>
    <mergeCell ref="D41:D43"/>
    <mergeCell ref="D44:D46"/>
    <mergeCell ref="D47:D49"/>
    <mergeCell ref="E36:E37"/>
    <mergeCell ref="E46:F46"/>
    <mergeCell ref="E47:F47"/>
    <mergeCell ref="E48:F48"/>
    <mergeCell ref="E49:F49"/>
    <mergeCell ref="E45:F45"/>
    <mergeCell ref="E40:F40"/>
    <mergeCell ref="O33:O34"/>
    <mergeCell ref="E50:F50"/>
    <mergeCell ref="E41:F41"/>
    <mergeCell ref="E42:F42"/>
    <mergeCell ref="E43:F43"/>
    <mergeCell ref="E44:F44"/>
    <mergeCell ref="E38:E39"/>
    <mergeCell ref="E33:F33"/>
    <mergeCell ref="E34:F34"/>
    <mergeCell ref="E35:F35"/>
    <mergeCell ref="I36:I37"/>
    <mergeCell ref="J36:M36"/>
    <mergeCell ref="J37:M37"/>
    <mergeCell ref="N36:N37"/>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C1:W51"/>
  <sheetViews>
    <sheetView view="pageBreakPreview" topLeftCell="A19" zoomScaleNormal="100" zoomScaleSheetLayoutView="100" workbookViewId="0">
      <selection activeCell="S43" sqref="S43"/>
    </sheetView>
  </sheetViews>
  <sheetFormatPr defaultRowHeight="13.5" x14ac:dyDescent="0.15"/>
  <cols>
    <col min="1" max="1" width="11.625" style="3" customWidth="1"/>
    <col min="2" max="3" width="2.625" style="3" customWidth="1"/>
    <col min="4" max="4" width="20.625" style="3" customWidth="1"/>
    <col min="5" max="9" width="10.625" style="3" customWidth="1"/>
    <col min="10" max="11" width="7.625" style="3" customWidth="1"/>
    <col min="12" max="12" width="12.625" style="3" customWidth="1"/>
    <col min="13" max="17" width="7.625" style="3" customWidth="1"/>
    <col min="18" max="26" width="9" style="3" customWidth="1"/>
    <col min="27" max="16384" width="9" style="3"/>
  </cols>
  <sheetData>
    <row r="1" spans="3:23" ht="15.95" customHeight="1" x14ac:dyDescent="0.15"/>
    <row r="2" spans="3:23" ht="15.95" customHeight="1" x14ac:dyDescent="0.15">
      <c r="C2" s="2" t="s">
        <v>61</v>
      </c>
    </row>
    <row r="3" spans="3:23" ht="9" customHeight="1" x14ac:dyDescent="0.15"/>
    <row r="4" spans="3:23" ht="15.95" customHeight="1" x14ac:dyDescent="0.15">
      <c r="C4" s="3" t="s">
        <v>120</v>
      </c>
    </row>
    <row r="5" spans="3:23" ht="45" customHeight="1" x14ac:dyDescent="0.15">
      <c r="D5" s="212" t="s">
        <v>267</v>
      </c>
      <c r="E5" s="212"/>
      <c r="F5" s="212"/>
      <c r="G5" s="212"/>
      <c r="H5" s="212"/>
      <c r="I5" s="212"/>
      <c r="J5" s="212"/>
      <c r="K5" s="212"/>
      <c r="L5" s="212"/>
      <c r="M5" s="212"/>
      <c r="N5" s="212"/>
      <c r="O5" s="212"/>
      <c r="P5" s="14"/>
      <c r="Q5" s="14"/>
      <c r="R5" s="14"/>
      <c r="S5" s="14"/>
      <c r="T5" s="14"/>
      <c r="U5" s="14"/>
      <c r="V5" s="14"/>
      <c r="W5" s="14"/>
    </row>
    <row r="6" spans="3:23" ht="9" customHeight="1" x14ac:dyDescent="0.15"/>
    <row r="7" spans="3:23" ht="15.95" customHeight="1" x14ac:dyDescent="0.15">
      <c r="D7" s="15" t="s">
        <v>84</v>
      </c>
      <c r="E7" s="3" t="s">
        <v>237</v>
      </c>
    </row>
    <row r="8" spans="3:23" ht="15.95" customHeight="1" x14ac:dyDescent="0.15">
      <c r="D8" s="15" t="s">
        <v>126</v>
      </c>
      <c r="E8" s="3" t="s">
        <v>238</v>
      </c>
    </row>
    <row r="9" spans="3:23" ht="15.95" customHeight="1" x14ac:dyDescent="0.15">
      <c r="D9" s="15" t="s">
        <v>124</v>
      </c>
      <c r="E9" s="3" t="s">
        <v>127</v>
      </c>
    </row>
    <row r="10" spans="3:23" ht="15.95" customHeight="1" x14ac:dyDescent="0.15">
      <c r="D10" s="15" t="s">
        <v>86</v>
      </c>
      <c r="E10" s="3" t="s">
        <v>87</v>
      </c>
    </row>
    <row r="11" spans="3:23" ht="15.95" customHeight="1" x14ac:dyDescent="0.15">
      <c r="D11" s="15"/>
      <c r="E11" s="3" t="s">
        <v>85</v>
      </c>
    </row>
    <row r="12" spans="3:23" ht="15.95" customHeight="1" x14ac:dyDescent="0.15">
      <c r="D12" s="15"/>
      <c r="E12" s="3" t="s">
        <v>128</v>
      </c>
    </row>
    <row r="13" spans="3:23" ht="15.95" customHeight="1" x14ac:dyDescent="0.15">
      <c r="D13" s="15" t="s">
        <v>88</v>
      </c>
      <c r="E13" s="3" t="s">
        <v>89</v>
      </c>
    </row>
    <row r="14" spans="3:23" ht="15.95" customHeight="1" x14ac:dyDescent="0.15">
      <c r="D14" s="15" t="s">
        <v>90</v>
      </c>
      <c r="E14" s="3" t="s">
        <v>91</v>
      </c>
    </row>
    <row r="15" spans="3:23" ht="9" customHeight="1" x14ac:dyDescent="0.15"/>
    <row r="16" spans="3:23" ht="15.95" customHeight="1" x14ac:dyDescent="0.15">
      <c r="D16" s="3" t="s">
        <v>266</v>
      </c>
      <c r="L16" s="17"/>
      <c r="M16" s="12" t="s">
        <v>270</v>
      </c>
    </row>
    <row r="17" spans="4:12" ht="15.95" customHeight="1" x14ac:dyDescent="0.15">
      <c r="D17" s="3" t="s">
        <v>52</v>
      </c>
    </row>
    <row r="18" spans="4:12" ht="40.5" x14ac:dyDescent="0.15">
      <c r="D18" s="220" t="s">
        <v>64</v>
      </c>
      <c r="E18" s="51" t="s">
        <v>121</v>
      </c>
      <c r="F18" s="51" t="s">
        <v>122</v>
      </c>
      <c r="G18" s="51" t="s">
        <v>123</v>
      </c>
      <c r="H18" s="51" t="s">
        <v>276</v>
      </c>
      <c r="I18" s="51" t="s">
        <v>66</v>
      </c>
      <c r="J18" s="51" t="s">
        <v>67</v>
      </c>
      <c r="K18" s="51" t="s">
        <v>68</v>
      </c>
      <c r="L18" s="51" t="s">
        <v>69</v>
      </c>
    </row>
    <row r="19" spans="4:12" ht="15.95" customHeight="1" x14ac:dyDescent="0.15">
      <c r="D19" s="221"/>
      <c r="E19" s="65" t="s">
        <v>71</v>
      </c>
      <c r="F19" s="65" t="s">
        <v>71</v>
      </c>
      <c r="G19" s="65" t="s">
        <v>71</v>
      </c>
      <c r="H19" s="65" t="s">
        <v>125</v>
      </c>
      <c r="I19" s="65" t="s">
        <v>72</v>
      </c>
      <c r="J19" s="65" t="s">
        <v>73</v>
      </c>
      <c r="K19" s="65" t="s">
        <v>73</v>
      </c>
      <c r="L19" s="65" t="s">
        <v>43</v>
      </c>
    </row>
    <row r="20" spans="4:12" ht="40.5" x14ac:dyDescent="0.15">
      <c r="D20" s="118"/>
      <c r="E20" s="66" t="s">
        <v>44</v>
      </c>
      <c r="F20" s="66" t="s">
        <v>45</v>
      </c>
      <c r="G20" s="116" t="s">
        <v>74</v>
      </c>
      <c r="H20" s="66" t="s">
        <v>49</v>
      </c>
      <c r="I20" s="66" t="s">
        <v>50</v>
      </c>
      <c r="J20" s="66" t="s">
        <v>75</v>
      </c>
      <c r="K20" s="66" t="s">
        <v>76</v>
      </c>
      <c r="L20" s="116" t="s">
        <v>77</v>
      </c>
    </row>
    <row r="21" spans="4:12" ht="15.95" customHeight="1" x14ac:dyDescent="0.15">
      <c r="D21" s="37"/>
      <c r="E21" s="119"/>
      <c r="F21" s="119"/>
      <c r="G21" s="81">
        <f>F21-E21</f>
        <v>0</v>
      </c>
      <c r="H21" s="38"/>
      <c r="I21" s="40"/>
      <c r="J21" s="37"/>
      <c r="K21" s="64">
        <v>100</v>
      </c>
      <c r="L21" s="41">
        <f>ROUND(G21*(H21/100)*I21*(J21/100)*(K21/100),0)</f>
        <v>0</v>
      </c>
    </row>
    <row r="22" spans="4:12" ht="15.95" customHeight="1" x14ac:dyDescent="0.15">
      <c r="D22" s="37"/>
      <c r="E22" s="119"/>
      <c r="F22" s="119"/>
      <c r="G22" s="81">
        <f>F22-E22</f>
        <v>0</v>
      </c>
      <c r="H22" s="38"/>
      <c r="I22" s="40"/>
      <c r="J22" s="42"/>
      <c r="K22" s="64">
        <v>100</v>
      </c>
      <c r="L22" s="41">
        <f>ROUND(G22*(H22/100)*I22*(J22/100)*(K22/100),0)</f>
        <v>0</v>
      </c>
    </row>
    <row r="23" spans="4:12" ht="15.95" customHeight="1" x14ac:dyDescent="0.15">
      <c r="D23" s="37"/>
      <c r="E23" s="119"/>
      <c r="F23" s="119"/>
      <c r="G23" s="81">
        <f t="shared" ref="G23:G25" si="0">F23-E23</f>
        <v>0</v>
      </c>
      <c r="H23" s="38"/>
      <c r="I23" s="40"/>
      <c r="J23" s="37"/>
      <c r="K23" s="64">
        <v>100</v>
      </c>
      <c r="L23" s="41">
        <f t="shared" ref="L23:L25" si="1">ROUND(G23*(H23/100)*I23*(J23/100)*(K23/100),0)</f>
        <v>0</v>
      </c>
    </row>
    <row r="24" spans="4:12" ht="15.95" customHeight="1" x14ac:dyDescent="0.15">
      <c r="D24" s="37"/>
      <c r="E24" s="119"/>
      <c r="F24" s="119"/>
      <c r="G24" s="81">
        <f t="shared" si="0"/>
        <v>0</v>
      </c>
      <c r="H24" s="38"/>
      <c r="I24" s="40"/>
      <c r="J24" s="37"/>
      <c r="K24" s="64">
        <v>100</v>
      </c>
      <c r="L24" s="41">
        <f t="shared" si="1"/>
        <v>0</v>
      </c>
    </row>
    <row r="25" spans="4:12" ht="15.95" customHeight="1" x14ac:dyDescent="0.15">
      <c r="D25" s="37"/>
      <c r="E25" s="119"/>
      <c r="F25" s="119"/>
      <c r="G25" s="81">
        <f t="shared" si="0"/>
        <v>0</v>
      </c>
      <c r="H25" s="38"/>
      <c r="I25" s="40"/>
      <c r="J25" s="37"/>
      <c r="K25" s="64">
        <v>100</v>
      </c>
      <c r="L25" s="41">
        <f t="shared" si="1"/>
        <v>0</v>
      </c>
    </row>
    <row r="26" spans="4:12" ht="15.95" customHeight="1" x14ac:dyDescent="0.15">
      <c r="D26" s="43" t="s">
        <v>78</v>
      </c>
      <c r="E26" s="44"/>
      <c r="F26" s="44"/>
      <c r="G26" s="44"/>
      <c r="H26" s="44"/>
      <c r="I26" s="44"/>
      <c r="J26" s="44"/>
      <c r="K26" s="45"/>
      <c r="L26" s="41">
        <f>SUM(L21:L25)</f>
        <v>0</v>
      </c>
    </row>
    <row r="27" spans="4:12" ht="15.95" customHeight="1" x14ac:dyDescent="0.15">
      <c r="D27" s="69" t="s">
        <v>292</v>
      </c>
      <c r="E27" s="69"/>
      <c r="F27" s="69"/>
      <c r="G27" s="69"/>
      <c r="H27" s="69"/>
      <c r="I27" s="69"/>
      <c r="J27" s="69"/>
      <c r="K27" s="69"/>
      <c r="L27" s="69"/>
    </row>
    <row r="28" spans="4:12" ht="15.95" customHeight="1" x14ac:dyDescent="0.15">
      <c r="D28" s="167" t="s">
        <v>293</v>
      </c>
    </row>
    <row r="29" spans="4:12" ht="15.95" customHeight="1" x14ac:dyDescent="0.15">
      <c r="D29" s="253" t="s">
        <v>129</v>
      </c>
      <c r="E29" s="253"/>
      <c r="F29" s="253"/>
      <c r="G29" s="253"/>
    </row>
    <row r="30" spans="4:12" ht="15.95" customHeight="1" x14ac:dyDescent="0.15">
      <c r="D30" s="20"/>
      <c r="E30" s="20"/>
      <c r="F30" s="20"/>
      <c r="G30" s="21" t="s">
        <v>93</v>
      </c>
    </row>
    <row r="31" spans="4:12" ht="15.95" customHeight="1" x14ac:dyDescent="0.15">
      <c r="D31" s="252" t="s">
        <v>94</v>
      </c>
      <c r="E31" s="252"/>
      <c r="F31" s="252"/>
      <c r="G31" s="5" t="s">
        <v>67</v>
      </c>
      <c r="I31" s="3" t="s">
        <v>95</v>
      </c>
    </row>
    <row r="32" spans="4:12" ht="15.95" customHeight="1" x14ac:dyDescent="0.15">
      <c r="D32" s="252"/>
      <c r="E32" s="252"/>
      <c r="F32" s="252"/>
      <c r="G32" s="22" t="s">
        <v>130</v>
      </c>
    </row>
    <row r="33" spans="4:22" ht="15.95" customHeight="1" x14ac:dyDescent="0.15">
      <c r="D33" s="235" t="s">
        <v>97</v>
      </c>
      <c r="E33" s="235" t="s">
        <v>98</v>
      </c>
      <c r="F33" s="235"/>
      <c r="G33" s="168">
        <v>92</v>
      </c>
      <c r="H33" s="178" t="s">
        <v>317</v>
      </c>
      <c r="I33" s="179"/>
      <c r="J33" s="179"/>
      <c r="K33" s="179"/>
      <c r="L33" s="179"/>
      <c r="M33" s="179"/>
      <c r="N33" s="179"/>
      <c r="O33" s="180"/>
      <c r="P33" s="24"/>
      <c r="Q33" s="24"/>
      <c r="R33" s="24"/>
      <c r="S33" s="24"/>
      <c r="U33" s="25"/>
      <c r="V33" s="23"/>
    </row>
    <row r="34" spans="4:22" ht="15.95" customHeight="1" x14ac:dyDescent="0.15">
      <c r="D34" s="235"/>
      <c r="E34" s="235" t="s">
        <v>100</v>
      </c>
      <c r="F34" s="235"/>
      <c r="G34" s="168">
        <v>89</v>
      </c>
      <c r="H34" s="181"/>
      <c r="I34" s="181"/>
      <c r="J34" s="181"/>
      <c r="K34" s="181"/>
      <c r="L34" s="181"/>
      <c r="M34" s="181"/>
      <c r="N34" s="181"/>
      <c r="O34" s="181"/>
      <c r="P34" s="26"/>
      <c r="Q34" s="26"/>
      <c r="R34" s="26"/>
      <c r="S34" s="26"/>
      <c r="U34" s="25"/>
    </row>
    <row r="35" spans="4:22" ht="15.95" customHeight="1" x14ac:dyDescent="0.15">
      <c r="D35" s="235" t="s">
        <v>101</v>
      </c>
      <c r="E35" s="236" t="s">
        <v>102</v>
      </c>
      <c r="F35" s="236"/>
      <c r="G35" s="170">
        <v>90</v>
      </c>
      <c r="H35" s="181"/>
      <c r="I35" s="181"/>
      <c r="J35" s="181"/>
      <c r="K35" s="181"/>
      <c r="L35" s="181"/>
      <c r="M35" s="181"/>
      <c r="N35" s="181"/>
      <c r="O35" s="181"/>
    </row>
    <row r="36" spans="4:22" ht="15.95" customHeight="1" x14ac:dyDescent="0.15">
      <c r="D36" s="235"/>
      <c r="E36" s="238" t="s">
        <v>103</v>
      </c>
      <c r="F36" s="171" t="s">
        <v>104</v>
      </c>
      <c r="G36" s="169">
        <v>84</v>
      </c>
      <c r="H36" s="182" t="s">
        <v>131</v>
      </c>
      <c r="I36" s="181"/>
      <c r="J36" s="182"/>
      <c r="K36" s="181"/>
      <c r="L36" s="181"/>
      <c r="M36" s="181"/>
      <c r="N36" s="181"/>
      <c r="O36" s="181"/>
    </row>
    <row r="37" spans="4:22" ht="15.95" customHeight="1" x14ac:dyDescent="0.15">
      <c r="D37" s="235"/>
      <c r="E37" s="245"/>
      <c r="F37" s="172" t="s">
        <v>108</v>
      </c>
      <c r="G37" s="175">
        <v>87</v>
      </c>
      <c r="H37" s="183"/>
      <c r="I37" s="182"/>
      <c r="J37" s="257" t="s">
        <v>105</v>
      </c>
      <c r="K37" s="254" t="s">
        <v>132</v>
      </c>
      <c r="L37" s="254"/>
      <c r="M37" s="254"/>
      <c r="N37" s="256" t="s">
        <v>107</v>
      </c>
      <c r="O37" s="181"/>
    </row>
    <row r="38" spans="4:22" ht="15.95" customHeight="1" x14ac:dyDescent="0.15">
      <c r="D38" s="235" t="s">
        <v>110</v>
      </c>
      <c r="E38" s="237" t="s">
        <v>111</v>
      </c>
      <c r="F38" s="173" t="s">
        <v>104</v>
      </c>
      <c r="G38" s="170">
        <v>88</v>
      </c>
      <c r="H38" s="181"/>
      <c r="I38" s="181"/>
      <c r="J38" s="258"/>
      <c r="K38" s="255" t="s">
        <v>133</v>
      </c>
      <c r="L38" s="255"/>
      <c r="M38" s="255"/>
      <c r="N38" s="256"/>
      <c r="O38" s="181"/>
    </row>
    <row r="39" spans="4:22" ht="15.95" customHeight="1" x14ac:dyDescent="0.15">
      <c r="D39" s="235"/>
      <c r="E39" s="238"/>
      <c r="F39" s="171" t="s">
        <v>108</v>
      </c>
      <c r="G39" s="175">
        <v>88</v>
      </c>
      <c r="H39" s="181"/>
      <c r="I39" s="181"/>
      <c r="J39" s="181"/>
      <c r="K39" s="181"/>
      <c r="L39" s="181"/>
      <c r="M39" s="181"/>
      <c r="N39" s="181"/>
      <c r="O39" s="181"/>
    </row>
    <row r="40" spans="4:22" ht="15.95" customHeight="1" x14ac:dyDescent="0.15">
      <c r="D40" s="174" t="s">
        <v>303</v>
      </c>
      <c r="E40" s="248" t="s">
        <v>303</v>
      </c>
      <c r="F40" s="249"/>
      <c r="G40" s="169">
        <v>92</v>
      </c>
      <c r="H40" s="182" t="s">
        <v>318</v>
      </c>
      <c r="I40" s="181"/>
      <c r="J40" s="181"/>
      <c r="K40" s="181"/>
      <c r="L40" s="181"/>
      <c r="M40" s="181"/>
      <c r="N40" s="181"/>
      <c r="O40" s="181"/>
    </row>
    <row r="41" spans="4:22" ht="15.95" customHeight="1" x14ac:dyDescent="0.15">
      <c r="D41" s="235" t="s">
        <v>112</v>
      </c>
      <c r="E41" s="236" t="s">
        <v>304</v>
      </c>
      <c r="F41" s="236"/>
      <c r="G41" s="170">
        <v>91</v>
      </c>
      <c r="H41" s="181"/>
      <c r="I41" s="181"/>
      <c r="J41" s="181"/>
      <c r="K41" s="181"/>
      <c r="L41" s="181"/>
      <c r="M41" s="181"/>
      <c r="N41" s="181"/>
      <c r="O41" s="181"/>
    </row>
    <row r="42" spans="4:22" ht="15.95" customHeight="1" x14ac:dyDescent="0.15">
      <c r="D42" s="235"/>
      <c r="E42" s="236" t="s">
        <v>305</v>
      </c>
      <c r="F42" s="236"/>
      <c r="G42" s="170">
        <v>91</v>
      </c>
    </row>
    <row r="43" spans="4:22" ht="15.95" customHeight="1" x14ac:dyDescent="0.15">
      <c r="D43" s="235"/>
      <c r="E43" s="236" t="s">
        <v>306</v>
      </c>
      <c r="F43" s="236"/>
      <c r="G43" s="170">
        <v>90</v>
      </c>
    </row>
    <row r="44" spans="4:22" ht="15.95" customHeight="1" x14ac:dyDescent="0.15">
      <c r="D44" s="244" t="s">
        <v>113</v>
      </c>
      <c r="E44" s="236" t="s">
        <v>316</v>
      </c>
      <c r="F44" s="236"/>
      <c r="G44" s="170">
        <v>83</v>
      </c>
    </row>
    <row r="45" spans="4:22" ht="15.95" customHeight="1" x14ac:dyDescent="0.15">
      <c r="D45" s="244"/>
      <c r="E45" s="247" t="s">
        <v>114</v>
      </c>
      <c r="F45" s="247"/>
      <c r="G45" s="169">
        <v>87</v>
      </c>
    </row>
    <row r="46" spans="4:22" ht="15.95" customHeight="1" x14ac:dyDescent="0.15">
      <c r="D46" s="244"/>
      <c r="E46" s="246" t="s">
        <v>115</v>
      </c>
      <c r="F46" s="246"/>
      <c r="G46" s="175">
        <v>88</v>
      </c>
    </row>
    <row r="47" spans="4:22" ht="15.95" customHeight="1" x14ac:dyDescent="0.15">
      <c r="D47" s="235" t="s">
        <v>116</v>
      </c>
      <c r="E47" s="236" t="s">
        <v>117</v>
      </c>
      <c r="F47" s="236"/>
      <c r="G47" s="170">
        <v>91</v>
      </c>
    </row>
    <row r="48" spans="4:22" ht="15.95" customHeight="1" x14ac:dyDescent="0.15">
      <c r="D48" s="235"/>
      <c r="E48" s="247" t="s">
        <v>118</v>
      </c>
      <c r="F48" s="247"/>
      <c r="G48" s="169">
        <v>89</v>
      </c>
    </row>
    <row r="49" spans="4:7" ht="15.95" customHeight="1" x14ac:dyDescent="0.15">
      <c r="D49" s="235"/>
      <c r="E49" s="247" t="s">
        <v>308</v>
      </c>
      <c r="F49" s="247"/>
      <c r="G49" s="169">
        <v>91</v>
      </c>
    </row>
    <row r="50" spans="4:7" ht="15.95" customHeight="1" x14ac:dyDescent="0.15">
      <c r="D50" s="176" t="s">
        <v>119</v>
      </c>
      <c r="E50" s="235" t="s">
        <v>98</v>
      </c>
      <c r="F50" s="235"/>
      <c r="G50" s="168">
        <v>23</v>
      </c>
    </row>
    <row r="51" spans="4:7" ht="15.95" customHeight="1" x14ac:dyDescent="0.15">
      <c r="D51" s="177" t="s">
        <v>309</v>
      </c>
      <c r="E51" s="235" t="s">
        <v>100</v>
      </c>
      <c r="F51" s="235"/>
      <c r="G51" s="168">
        <v>17</v>
      </c>
    </row>
  </sheetData>
  <mergeCells count="31">
    <mergeCell ref="E42:F42"/>
    <mergeCell ref="K37:M37"/>
    <mergeCell ref="K38:M38"/>
    <mergeCell ref="D5:O5"/>
    <mergeCell ref="N37:N38"/>
    <mergeCell ref="J37:J38"/>
    <mergeCell ref="D35:D37"/>
    <mergeCell ref="E35:F35"/>
    <mergeCell ref="E36:E37"/>
    <mergeCell ref="D18:D19"/>
    <mergeCell ref="D29:G29"/>
    <mergeCell ref="D31:F32"/>
    <mergeCell ref="D33:D34"/>
    <mergeCell ref="E33:F33"/>
    <mergeCell ref="E40:F40"/>
    <mergeCell ref="E50:F50"/>
    <mergeCell ref="E51:F51"/>
    <mergeCell ref="E43:F43"/>
    <mergeCell ref="E34:F34"/>
    <mergeCell ref="D47:D49"/>
    <mergeCell ref="E47:F47"/>
    <mergeCell ref="E48:F48"/>
    <mergeCell ref="E49:F49"/>
    <mergeCell ref="D44:D46"/>
    <mergeCell ref="E44:F44"/>
    <mergeCell ref="E45:F45"/>
    <mergeCell ref="E46:F46"/>
    <mergeCell ref="D38:D39"/>
    <mergeCell ref="E38:E39"/>
    <mergeCell ref="D41:D43"/>
    <mergeCell ref="E41:F41"/>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1:P28"/>
  <sheetViews>
    <sheetView view="pageBreakPreview" zoomScaleNormal="100" zoomScaleSheetLayoutView="100" workbookViewId="0">
      <selection activeCell="F32" sqref="F32"/>
    </sheetView>
  </sheetViews>
  <sheetFormatPr defaultRowHeight="13.5" x14ac:dyDescent="0.15"/>
  <cols>
    <col min="1" max="1" width="11.625" style="3" customWidth="1"/>
    <col min="2" max="3" width="2.625" style="3" customWidth="1"/>
    <col min="4" max="4" width="20.625" style="3" customWidth="1"/>
    <col min="5" max="10" width="10.625" style="3" customWidth="1"/>
    <col min="11" max="11" width="7.625" style="3" customWidth="1"/>
    <col min="12" max="12" width="12.625" style="3" customWidth="1"/>
    <col min="13" max="15" width="7.625" style="3" customWidth="1"/>
    <col min="16" max="16384" width="9" style="3"/>
  </cols>
  <sheetData>
    <row r="1" spans="3:16" ht="15.95" customHeight="1" x14ac:dyDescent="0.15"/>
    <row r="2" spans="3:16" ht="15.95" customHeight="1" x14ac:dyDescent="0.15">
      <c r="C2" s="2" t="s">
        <v>61</v>
      </c>
    </row>
    <row r="3" spans="3:16" ht="9" customHeight="1" x14ac:dyDescent="0.15"/>
    <row r="4" spans="3:16" ht="15.95" customHeight="1" x14ac:dyDescent="0.15">
      <c r="C4" s="3" t="s">
        <v>134</v>
      </c>
    </row>
    <row r="5" spans="3:16" ht="30.95" customHeight="1" x14ac:dyDescent="0.15">
      <c r="D5" s="212" t="s">
        <v>268</v>
      </c>
      <c r="E5" s="212"/>
      <c r="F5" s="212"/>
      <c r="G5" s="212"/>
      <c r="H5" s="212"/>
      <c r="I5" s="212"/>
      <c r="J5" s="212"/>
      <c r="K5" s="212"/>
      <c r="L5" s="212"/>
      <c r="M5" s="212"/>
      <c r="N5" s="212"/>
      <c r="O5" s="212"/>
      <c r="P5" s="212"/>
    </row>
    <row r="6" spans="3:16" ht="9" customHeight="1" x14ac:dyDescent="0.15">
      <c r="D6" s="13"/>
      <c r="E6" s="13"/>
      <c r="F6" s="13"/>
      <c r="G6" s="13"/>
      <c r="H6" s="13"/>
      <c r="I6" s="13"/>
      <c r="J6" s="13"/>
      <c r="K6" s="13"/>
      <c r="L6" s="13"/>
      <c r="M6" s="13"/>
      <c r="N6" s="13"/>
      <c r="O6" s="13"/>
      <c r="P6" s="13"/>
    </row>
    <row r="7" spans="3:16" ht="15.95" customHeight="1" x14ac:dyDescent="0.15">
      <c r="D7" s="15" t="s">
        <v>124</v>
      </c>
      <c r="E7" s="3" t="s">
        <v>146</v>
      </c>
    </row>
    <row r="8" spans="3:16" ht="15.95" customHeight="1" x14ac:dyDescent="0.15">
      <c r="D8" s="15" t="s">
        <v>126</v>
      </c>
      <c r="E8" s="18" t="s">
        <v>264</v>
      </c>
      <c r="F8" s="18"/>
      <c r="G8" s="18"/>
      <c r="H8" s="18"/>
      <c r="I8" s="18"/>
      <c r="J8" s="18"/>
      <c r="K8" s="18"/>
      <c r="L8" s="18"/>
      <c r="M8" s="18"/>
      <c r="N8" s="18"/>
      <c r="O8" s="18"/>
    </row>
    <row r="9" spans="3:16" ht="15.95" customHeight="1" x14ac:dyDescent="0.15">
      <c r="D9" s="15"/>
      <c r="E9" s="3" t="s">
        <v>147</v>
      </c>
    </row>
    <row r="10" spans="3:16" ht="15.95" customHeight="1" x14ac:dyDescent="0.15">
      <c r="D10" s="15" t="s">
        <v>148</v>
      </c>
      <c r="E10" s="3" t="s">
        <v>149</v>
      </c>
    </row>
    <row r="11" spans="3:16" ht="15.95" customHeight="1" x14ac:dyDescent="0.15">
      <c r="D11" s="15"/>
      <c r="E11" s="3" t="s">
        <v>150</v>
      </c>
    </row>
    <row r="12" spans="3:16" ht="15.95" customHeight="1" x14ac:dyDescent="0.15">
      <c r="D12" s="15" t="s">
        <v>151</v>
      </c>
      <c r="E12" s="3" t="s">
        <v>152</v>
      </c>
    </row>
    <row r="13" spans="3:16" ht="15.95" customHeight="1" x14ac:dyDescent="0.15">
      <c r="D13" s="15" t="s">
        <v>90</v>
      </c>
      <c r="E13" s="3" t="s">
        <v>153</v>
      </c>
    </row>
    <row r="14" spans="3:16" ht="9" customHeight="1" x14ac:dyDescent="0.15">
      <c r="D14" s="13"/>
      <c r="E14" s="13"/>
      <c r="F14" s="13"/>
      <c r="G14" s="13"/>
      <c r="H14" s="13"/>
      <c r="I14" s="13"/>
      <c r="J14" s="13"/>
      <c r="K14" s="13"/>
      <c r="L14" s="13"/>
    </row>
    <row r="15" spans="3:16" ht="15.95" customHeight="1" x14ac:dyDescent="0.15">
      <c r="D15" s="3" t="s">
        <v>266</v>
      </c>
      <c r="L15" s="12" t="s">
        <v>270</v>
      </c>
    </row>
    <row r="16" spans="3:16" ht="15.95" customHeight="1" x14ac:dyDescent="0.15">
      <c r="D16" s="3" t="s">
        <v>52</v>
      </c>
    </row>
    <row r="17" spans="4:12" ht="22.5" customHeight="1" x14ac:dyDescent="0.15">
      <c r="D17" s="220" t="s">
        <v>135</v>
      </c>
      <c r="E17" s="259" t="s">
        <v>277</v>
      </c>
      <c r="F17" s="259" t="s">
        <v>122</v>
      </c>
      <c r="G17" s="259" t="s">
        <v>136</v>
      </c>
      <c r="H17" s="189" t="s">
        <v>137</v>
      </c>
      <c r="I17" s="189"/>
      <c r="J17" s="189"/>
      <c r="K17" s="259" t="s">
        <v>68</v>
      </c>
      <c r="L17" s="259" t="s">
        <v>69</v>
      </c>
    </row>
    <row r="18" spans="4:12" ht="22.5" customHeight="1" x14ac:dyDescent="0.15">
      <c r="D18" s="221"/>
      <c r="E18" s="260"/>
      <c r="F18" s="260"/>
      <c r="G18" s="260"/>
      <c r="H18" s="65" t="s">
        <v>138</v>
      </c>
      <c r="I18" s="65" t="s">
        <v>139</v>
      </c>
      <c r="J18" s="65" t="s">
        <v>140</v>
      </c>
      <c r="K18" s="260"/>
      <c r="L18" s="260"/>
    </row>
    <row r="19" spans="4:12" ht="15.95" customHeight="1" x14ac:dyDescent="0.15">
      <c r="D19" s="221"/>
      <c r="E19" s="36" t="s">
        <v>141</v>
      </c>
      <c r="F19" s="36" t="s">
        <v>71</v>
      </c>
      <c r="G19" s="36" t="s">
        <v>142</v>
      </c>
      <c r="H19" s="46"/>
      <c r="I19" s="46"/>
      <c r="J19" s="46"/>
      <c r="K19" s="36" t="s">
        <v>73</v>
      </c>
      <c r="L19" s="36" t="s">
        <v>43</v>
      </c>
    </row>
    <row r="20" spans="4:12" ht="27" x14ac:dyDescent="0.15">
      <c r="D20" s="78"/>
      <c r="E20" s="109" t="s">
        <v>44</v>
      </c>
      <c r="F20" s="49" t="s">
        <v>45</v>
      </c>
      <c r="G20" s="114" t="s">
        <v>143</v>
      </c>
      <c r="H20" s="49" t="s">
        <v>49</v>
      </c>
      <c r="I20" s="49" t="s">
        <v>50</v>
      </c>
      <c r="J20" s="49" t="s">
        <v>144</v>
      </c>
      <c r="K20" s="49" t="s">
        <v>76</v>
      </c>
      <c r="L20" s="114" t="s">
        <v>145</v>
      </c>
    </row>
    <row r="21" spans="4:12" ht="15.95" customHeight="1" x14ac:dyDescent="0.15">
      <c r="D21" s="37"/>
      <c r="E21" s="95"/>
      <c r="F21" s="88"/>
      <c r="G21" s="39">
        <f>ROUND((E21*F21)/100,2)</f>
        <v>0</v>
      </c>
      <c r="H21" s="93"/>
      <c r="I21" s="93"/>
      <c r="J21" s="41">
        <f>I21-H21</f>
        <v>0</v>
      </c>
      <c r="K21" s="64">
        <v>100</v>
      </c>
      <c r="L21" s="41">
        <f>ROUND(G21*J21*(K21/100),0)</f>
        <v>0</v>
      </c>
    </row>
    <row r="22" spans="4:12" ht="15.95" customHeight="1" x14ac:dyDescent="0.15">
      <c r="D22" s="37"/>
      <c r="E22" s="95"/>
      <c r="F22" s="88"/>
      <c r="G22" s="39">
        <f t="shared" ref="G22:G25" si="0">ROUND((E22*F22)/100,2)</f>
        <v>0</v>
      </c>
      <c r="H22" s="40"/>
      <c r="I22" s="40"/>
      <c r="J22" s="41">
        <f t="shared" ref="J22:J25" si="1">I22-H22</f>
        <v>0</v>
      </c>
      <c r="K22" s="64">
        <v>100</v>
      </c>
      <c r="L22" s="41">
        <f t="shared" ref="L22:L25" si="2">ROUND(G22*J22*(K22/100),0)</f>
        <v>0</v>
      </c>
    </row>
    <row r="23" spans="4:12" ht="15.95" customHeight="1" x14ac:dyDescent="0.15">
      <c r="D23" s="37"/>
      <c r="E23" s="95"/>
      <c r="F23" s="88"/>
      <c r="G23" s="39">
        <f t="shared" si="0"/>
        <v>0</v>
      </c>
      <c r="H23" s="40"/>
      <c r="I23" s="40"/>
      <c r="J23" s="41">
        <f t="shared" si="1"/>
        <v>0</v>
      </c>
      <c r="K23" s="64">
        <v>100</v>
      </c>
      <c r="L23" s="41">
        <f t="shared" si="2"/>
        <v>0</v>
      </c>
    </row>
    <row r="24" spans="4:12" ht="15.95" customHeight="1" x14ac:dyDescent="0.15">
      <c r="D24" s="37"/>
      <c r="E24" s="95"/>
      <c r="F24" s="88"/>
      <c r="G24" s="39">
        <f t="shared" si="0"/>
        <v>0</v>
      </c>
      <c r="H24" s="93"/>
      <c r="I24" s="93"/>
      <c r="J24" s="41">
        <f t="shared" si="1"/>
        <v>0</v>
      </c>
      <c r="K24" s="64">
        <v>100</v>
      </c>
      <c r="L24" s="41">
        <f t="shared" si="2"/>
        <v>0</v>
      </c>
    </row>
    <row r="25" spans="4:12" ht="15.95" customHeight="1" x14ac:dyDescent="0.15">
      <c r="D25" s="37"/>
      <c r="E25" s="95"/>
      <c r="F25" s="88"/>
      <c r="G25" s="39">
        <f t="shared" si="0"/>
        <v>0</v>
      </c>
      <c r="H25" s="93"/>
      <c r="I25" s="93"/>
      <c r="J25" s="41">
        <f t="shared" si="1"/>
        <v>0</v>
      </c>
      <c r="K25" s="64">
        <v>100</v>
      </c>
      <c r="L25" s="41">
        <f t="shared" si="2"/>
        <v>0</v>
      </c>
    </row>
    <row r="26" spans="4:12" ht="15.95" customHeight="1" x14ac:dyDescent="0.15">
      <c r="D26" s="43" t="s">
        <v>78</v>
      </c>
      <c r="E26" s="112"/>
      <c r="F26" s="112"/>
      <c r="G26" s="113"/>
      <c r="H26" s="44"/>
      <c r="I26" s="44"/>
      <c r="J26" s="44"/>
      <c r="K26" s="45"/>
      <c r="L26" s="41">
        <f>SUM(L21:L25)</f>
        <v>0</v>
      </c>
    </row>
    <row r="27" spans="4:12" ht="15.95" customHeight="1" x14ac:dyDescent="0.15">
      <c r="D27" s="69" t="s">
        <v>294</v>
      </c>
      <c r="E27" s="69"/>
      <c r="F27" s="69"/>
      <c r="G27" s="69"/>
      <c r="H27" s="69"/>
      <c r="I27" s="69"/>
      <c r="J27" s="69"/>
      <c r="K27" s="69"/>
      <c r="L27" s="69"/>
    </row>
    <row r="28" spans="4:12" ht="15.95" customHeight="1" x14ac:dyDescent="0.15">
      <c r="D28" s="3" t="s">
        <v>301</v>
      </c>
    </row>
  </sheetData>
  <mergeCells count="8">
    <mergeCell ref="D5:P5"/>
    <mergeCell ref="H17:J17"/>
    <mergeCell ref="K17:K18"/>
    <mergeCell ref="L17:L18"/>
    <mergeCell ref="D17:D19"/>
    <mergeCell ref="E17:E18"/>
    <mergeCell ref="F17:F18"/>
    <mergeCell ref="G17:G18"/>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O30"/>
  <sheetViews>
    <sheetView view="pageBreakPreview" zoomScaleNormal="100" zoomScaleSheetLayoutView="100" workbookViewId="0">
      <selection activeCell="D31" sqref="D31"/>
    </sheetView>
  </sheetViews>
  <sheetFormatPr defaultRowHeight="13.5" x14ac:dyDescent="0.15"/>
  <cols>
    <col min="1" max="1" width="11.625" style="3" customWidth="1"/>
    <col min="2" max="3" width="2.625" style="3" customWidth="1"/>
    <col min="4" max="5" width="20.625" style="3" customWidth="1"/>
    <col min="6" max="11" width="10.625" style="3" customWidth="1"/>
    <col min="12" max="12" width="7.625" style="3" customWidth="1"/>
    <col min="13" max="13" width="12.625" style="3" customWidth="1"/>
    <col min="14" max="14" width="7.625" style="3" customWidth="1"/>
    <col min="15" max="16384" width="9" style="3"/>
  </cols>
  <sheetData>
    <row r="1" spans="3:15" ht="15.95" customHeight="1" x14ac:dyDescent="0.15"/>
    <row r="2" spans="3:15" ht="15.95" customHeight="1" x14ac:dyDescent="0.15">
      <c r="C2" s="2" t="s">
        <v>61</v>
      </c>
    </row>
    <row r="3" spans="3:15" ht="9" customHeight="1" x14ac:dyDescent="0.15"/>
    <row r="4" spans="3:15" ht="15.95" customHeight="1" x14ac:dyDescent="0.15">
      <c r="C4" s="3" t="s">
        <v>154</v>
      </c>
    </row>
    <row r="5" spans="3:15" ht="30" customHeight="1" x14ac:dyDescent="0.15">
      <c r="D5" s="212" t="s">
        <v>243</v>
      </c>
      <c r="E5" s="212"/>
      <c r="F5" s="212"/>
      <c r="G5" s="212"/>
      <c r="H5" s="212"/>
      <c r="I5" s="212"/>
      <c r="J5" s="212"/>
      <c r="K5" s="212"/>
      <c r="L5" s="212"/>
      <c r="M5" s="212"/>
      <c r="N5" s="14"/>
      <c r="O5" s="14"/>
    </row>
    <row r="6" spans="3:15" ht="9" customHeight="1" x14ac:dyDescent="0.15">
      <c r="D6" s="13"/>
      <c r="E6" s="13"/>
      <c r="F6" s="13"/>
      <c r="G6" s="13"/>
      <c r="H6" s="13"/>
      <c r="I6" s="13"/>
      <c r="J6" s="13"/>
      <c r="K6" s="13"/>
      <c r="L6" s="13"/>
      <c r="M6" s="13"/>
      <c r="N6" s="14"/>
      <c r="O6" s="14"/>
    </row>
    <row r="7" spans="3:15" ht="15.95" customHeight="1" x14ac:dyDescent="0.15">
      <c r="D7" s="15" t="s">
        <v>158</v>
      </c>
      <c r="E7" s="3" t="s">
        <v>159</v>
      </c>
    </row>
    <row r="8" spans="3:15" ht="15.95" customHeight="1" x14ac:dyDescent="0.15">
      <c r="D8" s="15" t="s">
        <v>124</v>
      </c>
      <c r="E8" s="3" t="s">
        <v>160</v>
      </c>
    </row>
    <row r="9" spans="3:15" ht="15.95" customHeight="1" x14ac:dyDescent="0.15">
      <c r="D9" s="15"/>
      <c r="E9" s="3" t="s">
        <v>161</v>
      </c>
    </row>
    <row r="10" spans="3:15" ht="15.95" customHeight="1" x14ac:dyDescent="0.15">
      <c r="D10" s="15" t="s">
        <v>126</v>
      </c>
      <c r="E10" s="3" t="s">
        <v>239</v>
      </c>
    </row>
    <row r="11" spans="3:15" ht="15.95" customHeight="1" x14ac:dyDescent="0.15">
      <c r="D11" s="15"/>
      <c r="E11" s="3" t="s">
        <v>162</v>
      </c>
    </row>
    <row r="12" spans="3:15" ht="15.95" customHeight="1" x14ac:dyDescent="0.15">
      <c r="D12" s="15"/>
      <c r="E12" s="3" t="s">
        <v>265</v>
      </c>
    </row>
    <row r="13" spans="3:15" ht="15.95" customHeight="1" x14ac:dyDescent="0.15">
      <c r="D13" s="15" t="s">
        <v>148</v>
      </c>
      <c r="E13" s="3" t="s">
        <v>149</v>
      </c>
    </row>
    <row r="14" spans="3:15" ht="15.95" customHeight="1" x14ac:dyDescent="0.15">
      <c r="D14" s="15" t="s">
        <v>151</v>
      </c>
      <c r="E14" s="3" t="s">
        <v>163</v>
      </c>
    </row>
    <row r="15" spans="3:15" ht="15.95" customHeight="1" x14ac:dyDescent="0.15">
      <c r="D15" s="15" t="s">
        <v>90</v>
      </c>
      <c r="E15" s="3" t="s">
        <v>91</v>
      </c>
    </row>
    <row r="16" spans="3:15" ht="9" customHeight="1" x14ac:dyDescent="0.15">
      <c r="D16" s="13"/>
      <c r="E16" s="13"/>
      <c r="F16" s="13"/>
      <c r="G16" s="13"/>
      <c r="H16" s="13"/>
      <c r="I16" s="13"/>
      <c r="J16" s="13"/>
      <c r="K16" s="13"/>
      <c r="L16" s="13"/>
    </row>
    <row r="17" spans="4:14" ht="15.95" customHeight="1" x14ac:dyDescent="0.15">
      <c r="D17" s="3" t="s">
        <v>266</v>
      </c>
      <c r="M17" s="12" t="s">
        <v>270</v>
      </c>
    </row>
    <row r="18" spans="4:14" ht="15.95" customHeight="1" x14ac:dyDescent="0.15">
      <c r="D18" s="3" t="s">
        <v>52</v>
      </c>
    </row>
    <row r="19" spans="4:14" ht="22.5" customHeight="1" x14ac:dyDescent="0.15">
      <c r="D19" s="220" t="s">
        <v>155</v>
      </c>
      <c r="E19" s="220" t="s">
        <v>156</v>
      </c>
      <c r="F19" s="259" t="s">
        <v>277</v>
      </c>
      <c r="G19" s="259" t="s">
        <v>122</v>
      </c>
      <c r="H19" s="259" t="s">
        <v>136</v>
      </c>
      <c r="I19" s="189" t="s">
        <v>157</v>
      </c>
      <c r="J19" s="189"/>
      <c r="K19" s="189"/>
      <c r="L19" s="220" t="s">
        <v>68</v>
      </c>
      <c r="M19" s="220" t="s">
        <v>69</v>
      </c>
    </row>
    <row r="20" spans="4:14" ht="22.5" customHeight="1" x14ac:dyDescent="0.15">
      <c r="D20" s="221"/>
      <c r="E20" s="221"/>
      <c r="F20" s="260"/>
      <c r="G20" s="260"/>
      <c r="H20" s="260"/>
      <c r="I20" s="48" t="s">
        <v>138</v>
      </c>
      <c r="J20" s="48" t="s">
        <v>139</v>
      </c>
      <c r="K20" s="65" t="s">
        <v>140</v>
      </c>
      <c r="L20" s="221"/>
      <c r="M20" s="221"/>
    </row>
    <row r="21" spans="4:14" ht="15.95" customHeight="1" x14ac:dyDescent="0.15">
      <c r="D21" s="221"/>
      <c r="E21" s="221"/>
      <c r="F21" s="36" t="s">
        <v>141</v>
      </c>
      <c r="G21" s="36" t="s">
        <v>71</v>
      </c>
      <c r="H21" s="65" t="s">
        <v>142</v>
      </c>
      <c r="I21" s="47"/>
      <c r="J21" s="46"/>
      <c r="K21" s="47"/>
      <c r="L21" s="65" t="s">
        <v>73</v>
      </c>
      <c r="M21" s="65" t="s">
        <v>43</v>
      </c>
    </row>
    <row r="22" spans="4:14" ht="27" x14ac:dyDescent="0.15">
      <c r="D22" s="78"/>
      <c r="E22" s="109"/>
      <c r="F22" s="115" t="s">
        <v>44</v>
      </c>
      <c r="G22" s="66" t="s">
        <v>45</v>
      </c>
      <c r="H22" s="116" t="s">
        <v>143</v>
      </c>
      <c r="I22" s="117" t="s">
        <v>49</v>
      </c>
      <c r="J22" s="117" t="s">
        <v>50</v>
      </c>
      <c r="K22" s="66" t="s">
        <v>144</v>
      </c>
      <c r="L22" s="66" t="s">
        <v>76</v>
      </c>
      <c r="M22" s="116" t="s">
        <v>145</v>
      </c>
      <c r="N22" s="14"/>
    </row>
    <row r="23" spans="4:14" ht="15.95" customHeight="1" x14ac:dyDescent="0.15">
      <c r="D23" s="37"/>
      <c r="E23" s="110"/>
      <c r="F23" s="111"/>
      <c r="G23" s="79"/>
      <c r="H23" s="39">
        <f>ROUND(F23*(G23/100),2)</f>
        <v>0</v>
      </c>
      <c r="I23" s="93"/>
      <c r="J23" s="93"/>
      <c r="K23" s="106">
        <f>J23-I23</f>
        <v>0</v>
      </c>
      <c r="L23" s="64">
        <v>100</v>
      </c>
      <c r="M23" s="106">
        <f>ROUND(H23*K23*(L23/100),0)</f>
        <v>0</v>
      </c>
    </row>
    <row r="24" spans="4:14" ht="15.95" customHeight="1" x14ac:dyDescent="0.15">
      <c r="D24" s="37"/>
      <c r="E24" s="110"/>
      <c r="F24" s="95"/>
      <c r="G24" s="79"/>
      <c r="H24" s="39">
        <f t="shared" ref="H24:H27" si="0">ROUND(F24*(G24/100),2)</f>
        <v>0</v>
      </c>
      <c r="I24" s="40"/>
      <c r="J24" s="40"/>
      <c r="K24" s="106">
        <f t="shared" ref="K24:K27" si="1">J24-I24</f>
        <v>0</v>
      </c>
      <c r="L24" s="64">
        <v>100</v>
      </c>
      <c r="M24" s="106">
        <f t="shared" ref="M24:M27" si="2">ROUND(H24*K24*(L24/100),0)</f>
        <v>0</v>
      </c>
    </row>
    <row r="25" spans="4:14" ht="15.95" customHeight="1" x14ac:dyDescent="0.15">
      <c r="D25" s="37"/>
      <c r="E25" s="110"/>
      <c r="F25" s="95"/>
      <c r="G25" s="79"/>
      <c r="H25" s="39">
        <f t="shared" si="0"/>
        <v>0</v>
      </c>
      <c r="I25" s="93"/>
      <c r="J25" s="93"/>
      <c r="K25" s="106">
        <f t="shared" si="1"/>
        <v>0</v>
      </c>
      <c r="L25" s="64">
        <v>100</v>
      </c>
      <c r="M25" s="106">
        <f t="shared" si="2"/>
        <v>0</v>
      </c>
    </row>
    <row r="26" spans="4:14" ht="15.95" customHeight="1" x14ac:dyDescent="0.15">
      <c r="D26" s="37"/>
      <c r="E26" s="110"/>
      <c r="F26" s="95"/>
      <c r="G26" s="79"/>
      <c r="H26" s="39">
        <f t="shared" si="0"/>
        <v>0</v>
      </c>
      <c r="I26" s="93"/>
      <c r="J26" s="93"/>
      <c r="K26" s="106">
        <f t="shared" si="1"/>
        <v>0</v>
      </c>
      <c r="L26" s="64">
        <v>100</v>
      </c>
      <c r="M26" s="106">
        <f t="shared" si="2"/>
        <v>0</v>
      </c>
    </row>
    <row r="27" spans="4:14" ht="15.95" customHeight="1" x14ac:dyDescent="0.15">
      <c r="D27" s="37"/>
      <c r="E27" s="110"/>
      <c r="F27" s="95"/>
      <c r="G27" s="79"/>
      <c r="H27" s="39">
        <f t="shared" si="0"/>
        <v>0</v>
      </c>
      <c r="I27" s="93"/>
      <c r="J27" s="93"/>
      <c r="K27" s="106">
        <f t="shared" si="1"/>
        <v>0</v>
      </c>
      <c r="L27" s="64">
        <v>100</v>
      </c>
      <c r="M27" s="106">
        <f t="shared" si="2"/>
        <v>0</v>
      </c>
    </row>
    <row r="28" spans="4:14" ht="15.95" customHeight="1" x14ac:dyDescent="0.15">
      <c r="D28" s="43" t="s">
        <v>78</v>
      </c>
      <c r="E28" s="112"/>
      <c r="F28" s="112"/>
      <c r="G28" s="113"/>
      <c r="H28" s="44"/>
      <c r="I28" s="44"/>
      <c r="J28" s="44"/>
      <c r="K28" s="44"/>
      <c r="L28" s="45"/>
      <c r="M28" s="106">
        <f>SUM(M23:M27)</f>
        <v>0</v>
      </c>
    </row>
    <row r="29" spans="4:14" ht="15.95" customHeight="1" x14ac:dyDescent="0.15">
      <c r="D29" s="69" t="s">
        <v>294</v>
      </c>
      <c r="E29" s="69"/>
      <c r="F29" s="69"/>
      <c r="G29" s="69"/>
      <c r="H29" s="69"/>
      <c r="I29" s="69"/>
      <c r="J29" s="69"/>
      <c r="K29" s="69"/>
      <c r="L29" s="69"/>
      <c r="M29" s="69"/>
    </row>
    <row r="30" spans="4:14" ht="15.95" customHeight="1" x14ac:dyDescent="0.15">
      <c r="D30" s="3" t="s">
        <v>302</v>
      </c>
    </row>
  </sheetData>
  <mergeCells count="9">
    <mergeCell ref="D5:M5"/>
    <mergeCell ref="L19:L20"/>
    <mergeCell ref="M19:M20"/>
    <mergeCell ref="I19:K19"/>
    <mergeCell ref="D19:D21"/>
    <mergeCell ref="E19:E21"/>
    <mergeCell ref="F19:F20"/>
    <mergeCell ref="G19:G20"/>
    <mergeCell ref="H19:H20"/>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1:J24"/>
  <sheetViews>
    <sheetView view="pageBreakPreview" zoomScaleNormal="100" zoomScaleSheetLayoutView="100" workbookViewId="0">
      <selection activeCell="F3" sqref="F3"/>
    </sheetView>
  </sheetViews>
  <sheetFormatPr defaultRowHeight="13.5" x14ac:dyDescent="0.15"/>
  <cols>
    <col min="1" max="1" width="11.625" style="3" customWidth="1"/>
    <col min="2" max="3" width="2.625" style="3" customWidth="1"/>
    <col min="4" max="9" width="20.625" style="3" customWidth="1"/>
    <col min="10" max="11" width="7.625" style="3" customWidth="1"/>
    <col min="12" max="16384" width="9" style="3"/>
  </cols>
  <sheetData>
    <row r="1" spans="3:9" ht="15.95" customHeight="1" x14ac:dyDescent="0.15"/>
    <row r="2" spans="3:9" ht="15.95" customHeight="1" x14ac:dyDescent="0.15">
      <c r="C2" s="2" t="s">
        <v>61</v>
      </c>
    </row>
    <row r="3" spans="3:9" ht="9" customHeight="1" x14ac:dyDescent="0.15"/>
    <row r="4" spans="3:9" ht="15.95" customHeight="1" x14ac:dyDescent="0.15">
      <c r="C4" s="3" t="s">
        <v>164</v>
      </c>
    </row>
    <row r="5" spans="3:9" ht="15.95" customHeight="1" x14ac:dyDescent="0.15">
      <c r="D5" s="212" t="s">
        <v>165</v>
      </c>
      <c r="E5" s="212"/>
      <c r="F5" s="212"/>
      <c r="G5" s="212"/>
      <c r="H5" s="212"/>
      <c r="I5" s="212"/>
    </row>
    <row r="6" spans="3:9" ht="9" customHeight="1" x14ac:dyDescent="0.15">
      <c r="D6" s="13"/>
      <c r="E6" s="13"/>
      <c r="F6" s="13"/>
      <c r="G6" s="13"/>
      <c r="H6" s="13"/>
      <c r="I6" s="13"/>
    </row>
    <row r="7" spans="3:9" ht="15.95" customHeight="1" x14ac:dyDescent="0.15">
      <c r="D7" s="15" t="s">
        <v>175</v>
      </c>
      <c r="E7" s="3" t="s">
        <v>176</v>
      </c>
    </row>
    <row r="8" spans="3:9" ht="15.95" customHeight="1" x14ac:dyDescent="0.15">
      <c r="D8" s="15" t="s">
        <v>177</v>
      </c>
      <c r="E8" s="3" t="s">
        <v>178</v>
      </c>
    </row>
    <row r="9" spans="3:9" ht="15.95" customHeight="1" x14ac:dyDescent="0.15">
      <c r="D9" s="15" t="s">
        <v>179</v>
      </c>
      <c r="E9" s="3" t="s">
        <v>180</v>
      </c>
    </row>
    <row r="10" spans="3:9" ht="15.95" customHeight="1" x14ac:dyDescent="0.15">
      <c r="D10" s="15" t="s">
        <v>181</v>
      </c>
      <c r="E10" s="3" t="s">
        <v>182</v>
      </c>
    </row>
    <row r="11" spans="3:9" ht="9" customHeight="1" x14ac:dyDescent="0.15">
      <c r="D11" s="13"/>
      <c r="E11" s="13"/>
      <c r="F11" s="13"/>
      <c r="G11" s="13"/>
      <c r="H11" s="13"/>
      <c r="I11" s="13"/>
    </row>
    <row r="12" spans="3:9" ht="15.95" customHeight="1" x14ac:dyDescent="0.15">
      <c r="D12" s="3" t="s">
        <v>266</v>
      </c>
    </row>
    <row r="13" spans="3:9" ht="15.95" customHeight="1" x14ac:dyDescent="0.15">
      <c r="D13" s="3" t="s">
        <v>174</v>
      </c>
    </row>
    <row r="14" spans="3:9" ht="15.95" customHeight="1" x14ac:dyDescent="0.15">
      <c r="D14" s="220" t="s">
        <v>166</v>
      </c>
      <c r="E14" s="67" t="s">
        <v>167</v>
      </c>
      <c r="F14" s="67" t="s">
        <v>168</v>
      </c>
      <c r="G14" s="67" t="s">
        <v>169</v>
      </c>
      <c r="H14" s="67" t="s">
        <v>170</v>
      </c>
      <c r="I14" s="67" t="s">
        <v>171</v>
      </c>
    </row>
    <row r="15" spans="3:9" ht="15.95" customHeight="1" x14ac:dyDescent="0.15">
      <c r="D15" s="221"/>
      <c r="E15" s="65" t="s">
        <v>142</v>
      </c>
      <c r="F15" s="65" t="s">
        <v>142</v>
      </c>
      <c r="G15" s="65" t="s">
        <v>72</v>
      </c>
      <c r="H15" s="65" t="s">
        <v>72</v>
      </c>
      <c r="I15" s="48" t="s">
        <v>43</v>
      </c>
    </row>
    <row r="16" spans="3:9" ht="15.95" customHeight="1" x14ac:dyDescent="0.15">
      <c r="D16" s="78"/>
      <c r="E16" s="66" t="s">
        <v>44</v>
      </c>
      <c r="F16" s="49" t="s">
        <v>45</v>
      </c>
      <c r="G16" s="49" t="s">
        <v>172</v>
      </c>
      <c r="H16" s="66" t="s">
        <v>49</v>
      </c>
      <c r="I16" s="66" t="s">
        <v>173</v>
      </c>
    </row>
    <row r="17" spans="4:10" ht="15.95" customHeight="1" x14ac:dyDescent="0.15">
      <c r="D17" s="37"/>
      <c r="E17" s="108"/>
      <c r="F17" s="108"/>
      <c r="G17" s="94"/>
      <c r="H17" s="94"/>
      <c r="I17" s="90">
        <f>ROUND((F17-E17)*(G17-H17),0)</f>
        <v>0</v>
      </c>
      <c r="J17" s="14"/>
    </row>
    <row r="18" spans="4:10" ht="15.95" customHeight="1" x14ac:dyDescent="0.15">
      <c r="D18" s="37"/>
      <c r="E18" s="95"/>
      <c r="F18" s="95"/>
      <c r="G18" s="93"/>
      <c r="H18" s="93"/>
      <c r="I18" s="106">
        <f t="shared" ref="I18:I21" si="0">ROUND((F18-E18)*(G18-H18),0)</f>
        <v>0</v>
      </c>
    </row>
    <row r="19" spans="4:10" ht="15.95" customHeight="1" x14ac:dyDescent="0.15">
      <c r="D19" s="37"/>
      <c r="E19" s="95"/>
      <c r="F19" s="95"/>
      <c r="G19" s="93"/>
      <c r="H19" s="93"/>
      <c r="I19" s="106">
        <f t="shared" si="0"/>
        <v>0</v>
      </c>
    </row>
    <row r="20" spans="4:10" ht="15.95" customHeight="1" x14ac:dyDescent="0.15">
      <c r="D20" s="37"/>
      <c r="E20" s="95"/>
      <c r="F20" s="95"/>
      <c r="G20" s="93"/>
      <c r="H20" s="93"/>
      <c r="I20" s="106">
        <f t="shared" si="0"/>
        <v>0</v>
      </c>
    </row>
    <row r="21" spans="4:10" ht="15.95" customHeight="1" x14ac:dyDescent="0.15">
      <c r="D21" s="37"/>
      <c r="E21" s="95"/>
      <c r="F21" s="95"/>
      <c r="G21" s="93"/>
      <c r="H21" s="93"/>
      <c r="I21" s="106">
        <f t="shared" si="0"/>
        <v>0</v>
      </c>
    </row>
    <row r="22" spans="4:10" ht="15.95" customHeight="1" x14ac:dyDescent="0.15">
      <c r="D22" s="43" t="s">
        <v>78</v>
      </c>
      <c r="E22" s="97"/>
      <c r="F22" s="98"/>
      <c r="G22" s="98"/>
      <c r="H22" s="100"/>
      <c r="I22" s="106">
        <f>SUM(I17:I21)</f>
        <v>0</v>
      </c>
    </row>
    <row r="23" spans="4:10" ht="15.95" customHeight="1" x14ac:dyDescent="0.15">
      <c r="D23" s="69" t="s">
        <v>295</v>
      </c>
      <c r="E23" s="69"/>
      <c r="F23" s="69"/>
      <c r="G23" s="69"/>
      <c r="H23" s="69"/>
      <c r="I23" s="69"/>
    </row>
    <row r="24" spans="4:10" ht="15.95" customHeight="1" x14ac:dyDescent="0.15">
      <c r="D24" s="3" t="s">
        <v>296</v>
      </c>
    </row>
  </sheetData>
  <mergeCells count="2">
    <mergeCell ref="D14:D15"/>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C1:L22"/>
  <sheetViews>
    <sheetView view="pageBreakPreview" zoomScaleNormal="100" zoomScaleSheetLayoutView="100" workbookViewId="0">
      <selection activeCell="F3" sqref="F3"/>
    </sheetView>
  </sheetViews>
  <sheetFormatPr defaultRowHeight="13.5" x14ac:dyDescent="0.15"/>
  <cols>
    <col min="1" max="1" width="11.625" style="3" customWidth="1"/>
    <col min="2" max="3" width="2.625" style="3" customWidth="1"/>
    <col min="4" max="7" width="20.625" style="3" customWidth="1"/>
    <col min="8" max="12" width="7.625" style="3" customWidth="1"/>
    <col min="13" max="16384" width="9" style="3"/>
  </cols>
  <sheetData>
    <row r="1" spans="3:12" ht="15.95" customHeight="1" x14ac:dyDescent="0.15"/>
    <row r="2" spans="3:12" ht="15.95" customHeight="1" x14ac:dyDescent="0.15">
      <c r="C2" s="2" t="s">
        <v>61</v>
      </c>
    </row>
    <row r="3" spans="3:12" ht="9" customHeight="1" x14ac:dyDescent="0.15"/>
    <row r="4" spans="3:12" ht="15.95" customHeight="1" x14ac:dyDescent="0.15">
      <c r="C4" s="3" t="s">
        <v>183</v>
      </c>
    </row>
    <row r="5" spans="3:12" ht="30.95" customHeight="1" x14ac:dyDescent="0.15">
      <c r="D5" s="212" t="s">
        <v>269</v>
      </c>
      <c r="E5" s="212"/>
      <c r="F5" s="212"/>
      <c r="G5" s="212"/>
      <c r="H5" s="212"/>
      <c r="I5" s="212"/>
      <c r="J5" s="212"/>
      <c r="K5" s="212"/>
      <c r="L5" s="212"/>
    </row>
    <row r="6" spans="3:12" ht="9" customHeight="1" x14ac:dyDescent="0.15">
      <c r="D6" s="13"/>
      <c r="E6" s="13"/>
      <c r="F6" s="13"/>
      <c r="G6" s="13"/>
    </row>
    <row r="7" spans="3:12" ht="15.95" customHeight="1" x14ac:dyDescent="0.15">
      <c r="D7" s="15" t="s">
        <v>187</v>
      </c>
      <c r="E7" s="3" t="s">
        <v>188</v>
      </c>
    </row>
    <row r="8" spans="3:12" ht="15.95" customHeight="1" x14ac:dyDescent="0.15">
      <c r="D8" s="15" t="s">
        <v>189</v>
      </c>
      <c r="E8" s="3" t="s">
        <v>190</v>
      </c>
    </row>
    <row r="9" spans="3:12" ht="9" customHeight="1" x14ac:dyDescent="0.15">
      <c r="D9" s="15"/>
    </row>
    <row r="10" spans="3:12" ht="15.95" customHeight="1" x14ac:dyDescent="0.15">
      <c r="D10" s="3" t="s">
        <v>266</v>
      </c>
    </row>
    <row r="11" spans="3:12" ht="15.95" customHeight="1" x14ac:dyDescent="0.15">
      <c r="D11" s="3" t="s">
        <v>174</v>
      </c>
    </row>
    <row r="12" spans="3:12" ht="15.95" customHeight="1" x14ac:dyDescent="0.15">
      <c r="D12" s="220" t="s">
        <v>166</v>
      </c>
      <c r="E12" s="67" t="s">
        <v>184</v>
      </c>
      <c r="F12" s="67" t="s">
        <v>185</v>
      </c>
      <c r="G12" s="67" t="s">
        <v>171</v>
      </c>
    </row>
    <row r="13" spans="3:12" ht="15.95" customHeight="1" x14ac:dyDescent="0.15">
      <c r="D13" s="221"/>
      <c r="E13" s="65" t="s">
        <v>43</v>
      </c>
      <c r="F13" s="65" t="s">
        <v>43</v>
      </c>
      <c r="G13" s="65" t="s">
        <v>43</v>
      </c>
    </row>
    <row r="14" spans="3:12" ht="15.95" customHeight="1" x14ac:dyDescent="0.15">
      <c r="D14" s="78"/>
      <c r="E14" s="66" t="s">
        <v>44</v>
      </c>
      <c r="F14" s="49" t="s">
        <v>45</v>
      </c>
      <c r="G14" s="49" t="s">
        <v>186</v>
      </c>
    </row>
    <row r="15" spans="3:12" ht="15.95" customHeight="1" x14ac:dyDescent="0.15">
      <c r="D15" s="101"/>
      <c r="E15" s="102"/>
      <c r="F15" s="102"/>
      <c r="G15" s="103">
        <f>E15-F15</f>
        <v>0</v>
      </c>
    </row>
    <row r="16" spans="3:12" ht="15.95" customHeight="1" x14ac:dyDescent="0.15">
      <c r="D16" s="101"/>
      <c r="E16" s="102"/>
      <c r="F16" s="104"/>
      <c r="G16" s="105">
        <f t="shared" ref="G16:G19" si="0">E16-F16</f>
        <v>0</v>
      </c>
    </row>
    <row r="17" spans="4:8" ht="15.95" customHeight="1" x14ac:dyDescent="0.15">
      <c r="D17" s="37"/>
      <c r="E17" s="94"/>
      <c r="F17" s="94"/>
      <c r="G17" s="90">
        <f t="shared" si="0"/>
        <v>0</v>
      </c>
      <c r="H17" s="14"/>
    </row>
    <row r="18" spans="4:8" ht="15.95" customHeight="1" x14ac:dyDescent="0.15">
      <c r="D18" s="37"/>
      <c r="E18" s="94"/>
      <c r="F18" s="93"/>
      <c r="G18" s="106">
        <f t="shared" si="0"/>
        <v>0</v>
      </c>
    </row>
    <row r="19" spans="4:8" ht="15.95" customHeight="1" x14ac:dyDescent="0.15">
      <c r="D19" s="37"/>
      <c r="E19" s="107"/>
      <c r="F19" s="93"/>
      <c r="G19" s="106">
        <f t="shared" si="0"/>
        <v>0</v>
      </c>
    </row>
    <row r="20" spans="4:8" ht="15.95" customHeight="1" x14ac:dyDescent="0.15">
      <c r="D20" s="43" t="s">
        <v>78</v>
      </c>
      <c r="E20" s="97"/>
      <c r="F20" s="100"/>
      <c r="G20" s="106">
        <f>SUM(G15:G19)</f>
        <v>0</v>
      </c>
    </row>
    <row r="21" spans="4:8" ht="15.95" customHeight="1" x14ac:dyDescent="0.15">
      <c r="D21" s="69" t="s">
        <v>297</v>
      </c>
    </row>
    <row r="22" spans="4:8" ht="15.95" customHeight="1" x14ac:dyDescent="0.15"/>
  </sheetData>
  <mergeCells count="2">
    <mergeCell ref="D12:D13"/>
    <mergeCell ref="D5:L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C1:J26"/>
  <sheetViews>
    <sheetView view="pageBreakPreview" zoomScaleNormal="100" zoomScaleSheetLayoutView="100" workbookViewId="0">
      <selection activeCell="G34" sqref="G34"/>
    </sheetView>
  </sheetViews>
  <sheetFormatPr defaultRowHeight="13.5" x14ac:dyDescent="0.15"/>
  <cols>
    <col min="1" max="1" width="11.625" style="3" customWidth="1"/>
    <col min="2" max="3" width="2.625" style="3" customWidth="1"/>
    <col min="4" max="9" width="20.625" style="3" customWidth="1"/>
    <col min="10" max="10" width="2.625" style="3" customWidth="1"/>
    <col min="11" max="16384" width="9" style="3"/>
  </cols>
  <sheetData>
    <row r="1" spans="3:9" ht="15.95" customHeight="1" x14ac:dyDescent="0.15"/>
    <row r="2" spans="3:9" ht="15.95" customHeight="1" x14ac:dyDescent="0.15">
      <c r="C2" s="2" t="s">
        <v>61</v>
      </c>
    </row>
    <row r="3" spans="3:9" ht="9" customHeight="1" x14ac:dyDescent="0.15"/>
    <row r="4" spans="3:9" ht="15.95" customHeight="1" x14ac:dyDescent="0.15">
      <c r="C4" s="3" t="s">
        <v>191</v>
      </c>
    </row>
    <row r="5" spans="3:9" ht="32.25" customHeight="1" x14ac:dyDescent="0.15">
      <c r="D5" s="212" t="s">
        <v>242</v>
      </c>
      <c r="E5" s="212"/>
      <c r="F5" s="212"/>
      <c r="G5" s="212"/>
      <c r="H5" s="212"/>
      <c r="I5" s="212"/>
    </row>
    <row r="6" spans="3:9" ht="9" customHeight="1" x14ac:dyDescent="0.15">
      <c r="D6" s="13"/>
      <c r="E6" s="13"/>
      <c r="F6" s="13"/>
      <c r="G6" s="13"/>
      <c r="H6" s="13"/>
      <c r="I6" s="13"/>
    </row>
    <row r="7" spans="3:9" ht="15.95" customHeight="1" x14ac:dyDescent="0.15">
      <c r="D7" s="15" t="s">
        <v>204</v>
      </c>
      <c r="E7" s="3" t="s">
        <v>205</v>
      </c>
    </row>
    <row r="8" spans="3:9" ht="15.95" customHeight="1" x14ac:dyDescent="0.15">
      <c r="D8" s="15" t="s">
        <v>206</v>
      </c>
      <c r="E8" s="3" t="s">
        <v>207</v>
      </c>
    </row>
    <row r="9" spans="3:9" ht="15.95" customHeight="1" x14ac:dyDescent="0.15">
      <c r="D9" s="15" t="s">
        <v>204</v>
      </c>
      <c r="E9" s="3" t="s">
        <v>208</v>
      </c>
    </row>
    <row r="10" spans="3:9" ht="15.95" customHeight="1" x14ac:dyDescent="0.15">
      <c r="D10" s="15"/>
      <c r="E10" s="3" t="s">
        <v>209</v>
      </c>
    </row>
    <row r="11" spans="3:9" ht="15.95" customHeight="1" x14ac:dyDescent="0.15">
      <c r="D11" s="15" t="s">
        <v>210</v>
      </c>
      <c r="E11" s="3" t="s">
        <v>211</v>
      </c>
    </row>
    <row r="12" spans="3:9" ht="15.95" customHeight="1" x14ac:dyDescent="0.15">
      <c r="D12" s="15" t="s">
        <v>212</v>
      </c>
      <c r="E12" s="3" t="s">
        <v>283</v>
      </c>
    </row>
    <row r="13" spans="3:9" ht="9" customHeight="1" x14ac:dyDescent="0.15">
      <c r="D13" s="15"/>
    </row>
    <row r="14" spans="3:9" ht="15.95" customHeight="1" x14ac:dyDescent="0.15">
      <c r="D14" s="3" t="s">
        <v>266</v>
      </c>
      <c r="G14" s="16"/>
      <c r="I14" s="16"/>
    </row>
    <row r="15" spans="3:9" ht="15.95" customHeight="1" x14ac:dyDescent="0.15">
      <c r="D15" s="3" t="s">
        <v>203</v>
      </c>
      <c r="G15" s="16"/>
      <c r="I15" s="16"/>
    </row>
    <row r="16" spans="3:9" ht="45" customHeight="1" x14ac:dyDescent="0.15">
      <c r="D16" s="51" t="s">
        <v>192</v>
      </c>
      <c r="E16" s="51" t="s">
        <v>193</v>
      </c>
      <c r="F16" s="51" t="s">
        <v>194</v>
      </c>
      <c r="G16" s="51" t="s">
        <v>195</v>
      </c>
      <c r="H16" s="51" t="s">
        <v>196</v>
      </c>
      <c r="I16" s="51" t="s">
        <v>171</v>
      </c>
    </row>
    <row r="17" spans="4:10" ht="15.95" customHeight="1" x14ac:dyDescent="0.15">
      <c r="D17" s="65" t="s">
        <v>197</v>
      </c>
      <c r="E17" s="65" t="s">
        <v>198</v>
      </c>
      <c r="F17" s="36" t="s">
        <v>197</v>
      </c>
      <c r="G17" s="65" t="s">
        <v>199</v>
      </c>
      <c r="H17" s="65" t="s">
        <v>200</v>
      </c>
      <c r="I17" s="48" t="s">
        <v>43</v>
      </c>
    </row>
    <row r="18" spans="4:10" ht="15.95" customHeight="1" x14ac:dyDescent="0.15">
      <c r="D18" s="49" t="s">
        <v>44</v>
      </c>
      <c r="E18" s="50" t="s">
        <v>45</v>
      </c>
      <c r="F18" s="50" t="s">
        <v>172</v>
      </c>
      <c r="G18" s="49" t="s">
        <v>49</v>
      </c>
      <c r="H18" s="50" t="s">
        <v>50</v>
      </c>
      <c r="I18" s="49" t="s">
        <v>201</v>
      </c>
    </row>
    <row r="19" spans="4:10" ht="15.95" customHeight="1" x14ac:dyDescent="0.15">
      <c r="D19" s="37"/>
      <c r="E19" s="93"/>
      <c r="F19" s="93"/>
      <c r="G19" s="94"/>
      <c r="H19" s="95"/>
      <c r="I19" s="96">
        <f>ROUND((D19*E19)+(F19*G19*H19),0)</f>
        <v>0</v>
      </c>
      <c r="J19" s="14"/>
    </row>
    <row r="20" spans="4:10" ht="15.95" customHeight="1" x14ac:dyDescent="0.15">
      <c r="D20" s="37"/>
      <c r="E20" s="93"/>
      <c r="F20" s="93"/>
      <c r="G20" s="94"/>
      <c r="H20" s="95"/>
      <c r="I20" s="96">
        <f t="shared" ref="I20:I23" si="0">ROUND((D20*E20)+(F20*G20*H20),0)</f>
        <v>0</v>
      </c>
      <c r="J20" s="14"/>
    </row>
    <row r="21" spans="4:10" ht="15.95" customHeight="1" x14ac:dyDescent="0.15">
      <c r="D21" s="37"/>
      <c r="E21" s="93"/>
      <c r="F21" s="93"/>
      <c r="G21" s="94"/>
      <c r="H21" s="95"/>
      <c r="I21" s="96">
        <f t="shared" si="0"/>
        <v>0</v>
      </c>
      <c r="J21" s="14"/>
    </row>
    <row r="22" spans="4:10" ht="15.95" customHeight="1" x14ac:dyDescent="0.15">
      <c r="D22" s="37"/>
      <c r="E22" s="93"/>
      <c r="F22" s="93"/>
      <c r="G22" s="94"/>
      <c r="H22" s="95"/>
      <c r="I22" s="96">
        <f t="shared" si="0"/>
        <v>0</v>
      </c>
      <c r="J22" s="14"/>
    </row>
    <row r="23" spans="4:10" ht="15.95" customHeight="1" x14ac:dyDescent="0.15">
      <c r="D23" s="37"/>
      <c r="E23" s="93"/>
      <c r="F23" s="93"/>
      <c r="G23" s="94"/>
      <c r="H23" s="95"/>
      <c r="I23" s="96">
        <f t="shared" si="0"/>
        <v>0</v>
      </c>
      <c r="J23" s="14"/>
    </row>
    <row r="24" spans="4:10" ht="15.95" customHeight="1" x14ac:dyDescent="0.15">
      <c r="D24" s="43" t="s">
        <v>202</v>
      </c>
      <c r="E24" s="97"/>
      <c r="F24" s="98"/>
      <c r="G24" s="99"/>
      <c r="H24" s="100"/>
      <c r="I24" s="96">
        <f>SUM(I19:I23)</f>
        <v>0</v>
      </c>
      <c r="J24" s="14"/>
    </row>
    <row r="25" spans="4:10" ht="15.95" customHeight="1" x14ac:dyDescent="0.15">
      <c r="D25" s="69" t="s">
        <v>298</v>
      </c>
      <c r="E25" s="57"/>
      <c r="F25" s="58"/>
      <c r="G25" s="59"/>
      <c r="H25" s="58"/>
      <c r="I25" s="62"/>
      <c r="J25" s="14"/>
    </row>
    <row r="26" spans="4:10" ht="15.95" customHeight="1" x14ac:dyDescent="0.15">
      <c r="D26" s="3" t="s">
        <v>299</v>
      </c>
    </row>
  </sheetData>
  <mergeCells count="1">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C1:L27"/>
  <sheetViews>
    <sheetView view="pageBreakPreview" zoomScaleNormal="100" zoomScaleSheetLayoutView="100" workbookViewId="0">
      <selection activeCell="D26" sqref="D26"/>
    </sheetView>
  </sheetViews>
  <sheetFormatPr defaultRowHeight="13.5" x14ac:dyDescent="0.15"/>
  <cols>
    <col min="1" max="1" width="11.625" style="3" customWidth="1"/>
    <col min="2" max="3" width="2.625" style="3" customWidth="1"/>
    <col min="4" max="7" width="20.625" style="3" customWidth="1"/>
    <col min="8" max="12" width="7.625" style="3" customWidth="1"/>
    <col min="13" max="16384" width="9" style="3"/>
  </cols>
  <sheetData>
    <row r="1" spans="3:12" ht="15.95" customHeight="1" x14ac:dyDescent="0.15"/>
    <row r="2" spans="3:12" ht="15.95" customHeight="1" x14ac:dyDescent="0.15">
      <c r="C2" s="2" t="s">
        <v>61</v>
      </c>
    </row>
    <row r="3" spans="3:12" ht="9" customHeight="1" x14ac:dyDescent="0.15"/>
    <row r="4" spans="3:12" ht="15.95" customHeight="1" x14ac:dyDescent="0.15">
      <c r="C4" s="3" t="s">
        <v>213</v>
      </c>
    </row>
    <row r="5" spans="3:12" ht="28.5" customHeight="1" x14ac:dyDescent="0.15">
      <c r="D5" s="212" t="s">
        <v>310</v>
      </c>
      <c r="E5" s="261"/>
      <c r="F5" s="261"/>
      <c r="G5" s="261"/>
      <c r="H5" s="261"/>
      <c r="I5" s="261"/>
      <c r="J5" s="261"/>
      <c r="K5" s="261"/>
      <c r="L5" s="137"/>
    </row>
    <row r="6" spans="3:12" ht="9" customHeight="1" x14ac:dyDescent="0.15">
      <c r="D6" s="13"/>
      <c r="E6" s="13"/>
      <c r="F6" s="13"/>
      <c r="G6" s="13"/>
      <c r="H6" s="13"/>
      <c r="I6" s="13"/>
      <c r="J6" s="13"/>
      <c r="K6" s="13"/>
      <c r="L6" s="13"/>
    </row>
    <row r="7" spans="3:12" ht="15.95" customHeight="1" x14ac:dyDescent="0.15">
      <c r="D7" s="47" t="s">
        <v>214</v>
      </c>
      <c r="E7" s="3" t="s">
        <v>215</v>
      </c>
    </row>
    <row r="8" spans="3:12" ht="15.95" customHeight="1" x14ac:dyDescent="0.15">
      <c r="D8" s="47"/>
      <c r="E8" s="3" t="s">
        <v>216</v>
      </c>
    </row>
    <row r="9" spans="3:12" ht="15.95" customHeight="1" x14ac:dyDescent="0.15">
      <c r="D9" s="47" t="s">
        <v>217</v>
      </c>
      <c r="E9" s="3" t="s">
        <v>218</v>
      </c>
    </row>
    <row r="10" spans="3:12" ht="15.95" customHeight="1" x14ac:dyDescent="0.15"/>
    <row r="11" spans="3:12" ht="15.95" customHeight="1" x14ac:dyDescent="0.15">
      <c r="D11" s="3" t="s">
        <v>219</v>
      </c>
    </row>
    <row r="12" spans="3:12" ht="15.95" customHeight="1" x14ac:dyDescent="0.15">
      <c r="D12" s="3" t="s">
        <v>240</v>
      </c>
    </row>
    <row r="13" spans="3:12" ht="15.95" customHeight="1" x14ac:dyDescent="0.15">
      <c r="D13" s="3" t="s">
        <v>220</v>
      </c>
    </row>
    <row r="14" spans="3:12" ht="9" customHeight="1" x14ac:dyDescent="0.15">
      <c r="D14" s="13"/>
      <c r="E14" s="13"/>
      <c r="F14" s="13"/>
      <c r="G14" s="13"/>
    </row>
    <row r="15" spans="3:12" ht="15.95" customHeight="1" x14ac:dyDescent="0.15">
      <c r="D15" s="3" t="s">
        <v>266</v>
      </c>
    </row>
    <row r="16" spans="3:12" ht="15.95" customHeight="1" x14ac:dyDescent="0.15">
      <c r="D16" s="3" t="s">
        <v>174</v>
      </c>
    </row>
    <row r="17" spans="4:8" ht="30.95" customHeight="1" x14ac:dyDescent="0.15">
      <c r="D17" s="220" t="s">
        <v>38</v>
      </c>
      <c r="E17" s="158" t="s">
        <v>311</v>
      </c>
      <c r="F17" s="158" t="s">
        <v>312</v>
      </c>
      <c r="G17" s="67" t="s">
        <v>171</v>
      </c>
    </row>
    <row r="18" spans="4:8" ht="15.95" customHeight="1" x14ac:dyDescent="0.15">
      <c r="D18" s="221"/>
      <c r="E18" s="65" t="s">
        <v>43</v>
      </c>
      <c r="F18" s="65" t="s">
        <v>43</v>
      </c>
      <c r="G18" s="65" t="s">
        <v>43</v>
      </c>
    </row>
    <row r="19" spans="4:8" ht="15.95" customHeight="1" x14ac:dyDescent="0.15">
      <c r="D19" s="78"/>
      <c r="E19" s="66" t="s">
        <v>44</v>
      </c>
      <c r="F19" s="49" t="s">
        <v>45</v>
      </c>
      <c r="G19" s="49" t="s">
        <v>186</v>
      </c>
    </row>
    <row r="20" spans="4:8" ht="15.95" customHeight="1" x14ac:dyDescent="0.15">
      <c r="D20" s="37"/>
      <c r="E20" s="88"/>
      <c r="F20" s="89"/>
      <c r="G20" s="90">
        <f>E20-F20</f>
        <v>0</v>
      </c>
    </row>
    <row r="21" spans="4:8" ht="15.95" customHeight="1" x14ac:dyDescent="0.15">
      <c r="D21" s="37"/>
      <c r="E21" s="88"/>
      <c r="F21" s="89"/>
      <c r="G21" s="90">
        <f t="shared" ref="G21:G24" si="0">E21-F21</f>
        <v>0</v>
      </c>
    </row>
    <row r="22" spans="4:8" ht="15.95" customHeight="1" x14ac:dyDescent="0.15">
      <c r="D22" s="37"/>
      <c r="E22" s="88"/>
      <c r="F22" s="89"/>
      <c r="G22" s="90">
        <f t="shared" si="0"/>
        <v>0</v>
      </c>
    </row>
    <row r="23" spans="4:8" ht="15.95" customHeight="1" x14ac:dyDescent="0.15">
      <c r="D23" s="37"/>
      <c r="E23" s="88"/>
      <c r="F23" s="89"/>
      <c r="G23" s="90">
        <f t="shared" si="0"/>
        <v>0</v>
      </c>
    </row>
    <row r="24" spans="4:8" ht="15.95" customHeight="1" x14ac:dyDescent="0.15">
      <c r="D24" s="37"/>
      <c r="E24" s="88"/>
      <c r="F24" s="89"/>
      <c r="G24" s="90">
        <f t="shared" si="0"/>
        <v>0</v>
      </c>
    </row>
    <row r="25" spans="4:8" ht="15.95" customHeight="1" x14ac:dyDescent="0.15">
      <c r="D25" s="43" t="s">
        <v>78</v>
      </c>
      <c r="E25" s="91"/>
      <c r="F25" s="92"/>
      <c r="G25" s="90">
        <f>SUM(G20:G24)</f>
        <v>0</v>
      </c>
      <c r="H25" s="14"/>
    </row>
    <row r="26" spans="4:8" ht="15.95" customHeight="1" x14ac:dyDescent="0.15">
      <c r="D26" s="69" t="s">
        <v>313</v>
      </c>
      <c r="E26" s="60"/>
      <c r="F26" s="60"/>
      <c r="G26" s="60"/>
      <c r="H26" s="14"/>
    </row>
    <row r="27" spans="4:8" ht="15.95" customHeight="1" x14ac:dyDescent="0.15"/>
  </sheetData>
  <mergeCells count="2">
    <mergeCell ref="D17:D18"/>
    <mergeCell ref="D5:K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C1:N53"/>
  <sheetViews>
    <sheetView view="pageBreakPreview" topLeftCell="A2" zoomScaleNormal="100" zoomScaleSheetLayoutView="100" workbookViewId="0">
      <selection activeCell="F3" sqref="F3"/>
    </sheetView>
  </sheetViews>
  <sheetFormatPr defaultRowHeight="13.5" x14ac:dyDescent="0.15"/>
  <cols>
    <col min="1" max="1" width="11.625" style="3" customWidth="1"/>
    <col min="2" max="2" width="2.625" style="3" customWidth="1"/>
    <col min="3" max="3" width="20.625" style="3" customWidth="1"/>
    <col min="4" max="4" width="16.625" style="3" customWidth="1"/>
    <col min="5" max="6" width="14.625" style="3" customWidth="1"/>
    <col min="7" max="7" width="9.625" style="3" customWidth="1"/>
    <col min="8" max="8" width="4.625" style="3" customWidth="1"/>
    <col min="9" max="9" width="9.625" style="3" customWidth="1"/>
    <col min="10" max="10" width="4.625" style="3" customWidth="1"/>
    <col min="11" max="11" width="9.625" style="3" customWidth="1"/>
    <col min="12" max="12" width="15.625" style="3" customWidth="1"/>
    <col min="13" max="13" width="9.625" style="3" customWidth="1"/>
    <col min="14" max="16384" width="9" style="3"/>
  </cols>
  <sheetData>
    <row r="1" spans="3:13" ht="15" customHeight="1" x14ac:dyDescent="0.15"/>
    <row r="2" spans="3:13" ht="15" customHeight="1" x14ac:dyDescent="0.15">
      <c r="C2" s="2" t="s">
        <v>221</v>
      </c>
    </row>
    <row r="3" spans="3:13" ht="9" customHeight="1" x14ac:dyDescent="0.15"/>
    <row r="4" spans="3:13" ht="15" customHeight="1" x14ac:dyDescent="0.15">
      <c r="C4" s="212" t="s">
        <v>222</v>
      </c>
      <c r="D4" s="212"/>
      <c r="E4" s="212"/>
      <c r="F4" s="212"/>
      <c r="G4" s="212"/>
      <c r="H4" s="212"/>
      <c r="I4" s="212"/>
      <c r="J4" s="212"/>
      <c r="K4" s="212"/>
      <c r="L4" s="212"/>
      <c r="M4" s="212"/>
    </row>
    <row r="5" spans="3:13" ht="9" customHeight="1" x14ac:dyDescent="0.15"/>
    <row r="6" spans="3:13" ht="15" customHeight="1" x14ac:dyDescent="0.15">
      <c r="C6" s="3" t="s">
        <v>266</v>
      </c>
    </row>
    <row r="7" spans="3:13" ht="15" customHeight="1" x14ac:dyDescent="0.15">
      <c r="C7" s="3" t="s">
        <v>236</v>
      </c>
    </row>
    <row r="8" spans="3:13" ht="15" customHeight="1" x14ac:dyDescent="0.15">
      <c r="C8" s="3" t="s">
        <v>271</v>
      </c>
    </row>
    <row r="9" spans="3:13" ht="54.95" customHeight="1" x14ac:dyDescent="0.15">
      <c r="C9" s="220" t="s">
        <v>223</v>
      </c>
      <c r="D9" s="158" t="s">
        <v>286</v>
      </c>
      <c r="E9" s="158" t="s">
        <v>284</v>
      </c>
      <c r="F9" s="153" t="s">
        <v>224</v>
      </c>
      <c r="G9" s="262" t="s">
        <v>287</v>
      </c>
      <c r="H9" s="263"/>
      <c r="I9" s="262" t="s">
        <v>285</v>
      </c>
      <c r="J9" s="263"/>
      <c r="K9" s="153" t="s">
        <v>281</v>
      </c>
      <c r="L9" s="158" t="s">
        <v>288</v>
      </c>
    </row>
    <row r="10" spans="3:13" ht="15" customHeight="1" x14ac:dyDescent="0.15">
      <c r="C10" s="221"/>
      <c r="D10" s="146" t="s">
        <v>225</v>
      </c>
      <c r="E10" s="146" t="s">
        <v>226</v>
      </c>
      <c r="F10" s="146" t="s">
        <v>225</v>
      </c>
      <c r="G10" s="264"/>
      <c r="H10" s="265"/>
      <c r="I10" s="264"/>
      <c r="J10" s="265"/>
      <c r="K10" s="146" t="s">
        <v>226</v>
      </c>
      <c r="L10" s="146" t="s">
        <v>227</v>
      </c>
    </row>
    <row r="11" spans="3:13" ht="30.95" customHeight="1" x14ac:dyDescent="0.15">
      <c r="C11" s="147"/>
      <c r="D11" s="147" t="s">
        <v>228</v>
      </c>
      <c r="E11" s="147" t="s">
        <v>229</v>
      </c>
      <c r="F11" s="116" t="s">
        <v>230</v>
      </c>
      <c r="G11" s="222" t="s">
        <v>231</v>
      </c>
      <c r="H11" s="222"/>
      <c r="I11" s="222" t="s">
        <v>232</v>
      </c>
      <c r="J11" s="222"/>
      <c r="K11" s="116" t="s">
        <v>233</v>
      </c>
      <c r="L11" s="116" t="s">
        <v>234</v>
      </c>
    </row>
    <row r="12" spans="3:13" ht="15.95" customHeight="1" x14ac:dyDescent="0.15">
      <c r="C12" s="37"/>
      <c r="D12" s="79"/>
      <c r="E12" s="80"/>
      <c r="F12" s="81" t="e">
        <f>ROUND(D12/E12,0)</f>
        <v>#DIV/0!</v>
      </c>
      <c r="G12" s="82"/>
      <c r="H12" s="45" t="s">
        <v>55</v>
      </c>
      <c r="I12" s="82"/>
      <c r="J12" s="45" t="s">
        <v>55</v>
      </c>
      <c r="K12" s="83">
        <f>IF(G12&gt;I12,"error",I12-G12)</f>
        <v>0</v>
      </c>
      <c r="L12" s="84">
        <f>IF(K12&gt;=E12,0,ROUND((D12-(F12*K12))/1000,0))</f>
        <v>0</v>
      </c>
    </row>
    <row r="13" spans="3:13" ht="15.95" customHeight="1" x14ac:dyDescent="0.15">
      <c r="C13" s="37"/>
      <c r="D13" s="79"/>
      <c r="E13" s="80"/>
      <c r="F13" s="81" t="e">
        <f t="shared" ref="F13:F14" si="0">ROUND(D13/E13,0)</f>
        <v>#DIV/0!</v>
      </c>
      <c r="G13" s="82"/>
      <c r="H13" s="45" t="s">
        <v>55</v>
      </c>
      <c r="I13" s="82"/>
      <c r="J13" s="45" t="s">
        <v>55</v>
      </c>
      <c r="K13" s="83">
        <f t="shared" ref="K13:K14" si="1">IF(G13&gt;I13,"error",I13-G13)</f>
        <v>0</v>
      </c>
      <c r="L13" s="84">
        <f t="shared" ref="L13:L14" si="2">IF(K13&gt;=E13,0,ROUND((D13-(F13*K13))/1000,0))</f>
        <v>0</v>
      </c>
    </row>
    <row r="14" spans="3:13" ht="15.95" customHeight="1" x14ac:dyDescent="0.15">
      <c r="C14" s="138"/>
      <c r="D14" s="85"/>
      <c r="E14" s="86"/>
      <c r="F14" s="81" t="e">
        <f t="shared" si="0"/>
        <v>#DIV/0!</v>
      </c>
      <c r="G14" s="87"/>
      <c r="H14" s="45" t="s">
        <v>55</v>
      </c>
      <c r="I14" s="87"/>
      <c r="J14" s="45" t="s">
        <v>55</v>
      </c>
      <c r="K14" s="83">
        <f t="shared" si="1"/>
        <v>0</v>
      </c>
      <c r="L14" s="84">
        <f t="shared" si="2"/>
        <v>0</v>
      </c>
    </row>
    <row r="15" spans="3:13" ht="15.95" customHeight="1" x14ac:dyDescent="0.15">
      <c r="C15" s="43" t="s">
        <v>235</v>
      </c>
      <c r="D15" s="44"/>
      <c r="E15" s="44"/>
      <c r="F15" s="44"/>
      <c r="G15" s="44"/>
      <c r="H15" s="44"/>
      <c r="I15" s="44"/>
      <c r="J15" s="44"/>
      <c r="K15" s="45"/>
      <c r="L15" s="81">
        <f>SUM(L12:L14)</f>
        <v>0</v>
      </c>
    </row>
    <row r="16" spans="3:13" ht="15.95" customHeight="1" x14ac:dyDescent="0.15">
      <c r="C16" s="69" t="s">
        <v>300</v>
      </c>
      <c r="D16" s="61"/>
      <c r="E16" s="61"/>
      <c r="F16" s="61"/>
      <c r="G16" s="61"/>
      <c r="H16" s="61"/>
      <c r="I16" s="61"/>
      <c r="J16" s="61"/>
      <c r="K16" s="61"/>
      <c r="L16" s="63"/>
    </row>
    <row r="17" spans="3:14" ht="15.95" customHeight="1" x14ac:dyDescent="0.15"/>
    <row r="18" spans="3:14" ht="14.1" customHeight="1" x14ac:dyDescent="0.15">
      <c r="C18" s="6" t="s">
        <v>53</v>
      </c>
      <c r="D18" s="6"/>
      <c r="E18" s="6"/>
      <c r="F18" s="6"/>
      <c r="H18" s="6"/>
      <c r="I18" s="6"/>
      <c r="J18" s="6"/>
      <c r="K18" s="6"/>
      <c r="L18" s="6"/>
    </row>
    <row r="19" spans="3:14" ht="14.1" customHeight="1" x14ac:dyDescent="0.15">
      <c r="C19" s="74" t="s">
        <v>54</v>
      </c>
      <c r="D19" s="75"/>
      <c r="E19" s="75"/>
      <c r="F19" s="76"/>
      <c r="H19" s="74" t="s">
        <v>56</v>
      </c>
      <c r="I19" s="75"/>
      <c r="J19" s="75"/>
      <c r="K19" s="75"/>
      <c r="L19" s="75"/>
      <c r="M19" s="159"/>
      <c r="N19" s="160"/>
    </row>
    <row r="20" spans="3:14" ht="14.1" customHeight="1" x14ac:dyDescent="0.15">
      <c r="C20" s="142" t="s">
        <v>244</v>
      </c>
      <c r="D20" s="143"/>
      <c r="E20" s="143"/>
      <c r="F20" s="70"/>
      <c r="H20" s="9" t="s">
        <v>255</v>
      </c>
      <c r="I20" s="143"/>
      <c r="J20" s="143"/>
      <c r="K20" s="10"/>
      <c r="L20" s="10"/>
      <c r="M20" s="156"/>
      <c r="N20" s="162"/>
    </row>
    <row r="21" spans="3:14" ht="14.1" customHeight="1" x14ac:dyDescent="0.15">
      <c r="C21" s="142" t="s">
        <v>245</v>
      </c>
      <c r="D21" s="143"/>
      <c r="E21" s="143">
        <v>15</v>
      </c>
      <c r="F21" s="70" t="s">
        <v>55</v>
      </c>
      <c r="H21" s="144" t="s">
        <v>258</v>
      </c>
      <c r="I21" s="145"/>
      <c r="J21" s="145"/>
      <c r="K21" s="145"/>
      <c r="L21" s="145"/>
      <c r="M21" s="155">
        <v>17</v>
      </c>
      <c r="N21" s="161" t="s">
        <v>55</v>
      </c>
    </row>
    <row r="22" spans="3:14" ht="14.1" customHeight="1" x14ac:dyDescent="0.15">
      <c r="C22" s="142" t="s">
        <v>246</v>
      </c>
      <c r="D22" s="143"/>
      <c r="E22" s="143">
        <v>14</v>
      </c>
      <c r="F22" s="70" t="s">
        <v>55</v>
      </c>
      <c r="H22" s="142" t="s">
        <v>256</v>
      </c>
      <c r="I22" s="143"/>
      <c r="J22" s="143"/>
      <c r="K22" s="143"/>
      <c r="L22" s="143"/>
      <c r="M22" s="155">
        <v>14</v>
      </c>
      <c r="N22" s="161" t="s">
        <v>55</v>
      </c>
    </row>
    <row r="23" spans="3:14" ht="14.1" customHeight="1" x14ac:dyDescent="0.15">
      <c r="C23" s="144" t="s">
        <v>254</v>
      </c>
      <c r="D23" s="152"/>
      <c r="E23" s="143">
        <v>38</v>
      </c>
      <c r="F23" s="70" t="s">
        <v>55</v>
      </c>
      <c r="H23" s="140" t="s">
        <v>257</v>
      </c>
      <c r="I23" s="141"/>
      <c r="J23" s="141"/>
      <c r="K23" s="141"/>
      <c r="L23" s="141"/>
      <c r="M23" s="163">
        <v>5</v>
      </c>
      <c r="N23" s="164" t="s">
        <v>55</v>
      </c>
    </row>
    <row r="24" spans="3:14" ht="14.1" customHeight="1" x14ac:dyDescent="0.15">
      <c r="C24" s="148" t="s">
        <v>248</v>
      </c>
      <c r="D24" s="154"/>
      <c r="E24" s="143">
        <v>34</v>
      </c>
      <c r="F24" s="70" t="s">
        <v>55</v>
      </c>
      <c r="H24" s="143"/>
      <c r="I24" s="143"/>
      <c r="J24" s="143"/>
      <c r="K24" s="143"/>
      <c r="L24" s="143"/>
      <c r="M24" s="155"/>
      <c r="N24" s="155"/>
    </row>
    <row r="25" spans="3:14" ht="14.1" customHeight="1" x14ac:dyDescent="0.15">
      <c r="C25" s="148" t="s">
        <v>249</v>
      </c>
      <c r="D25" s="143"/>
      <c r="E25" s="149"/>
      <c r="F25" s="150"/>
      <c r="H25" s="74" t="s">
        <v>57</v>
      </c>
      <c r="I25" s="75"/>
      <c r="J25" s="75"/>
      <c r="K25" s="75"/>
      <c r="L25" s="75"/>
      <c r="M25" s="159"/>
      <c r="N25" s="160"/>
    </row>
    <row r="26" spans="3:14" ht="14.1" customHeight="1" x14ac:dyDescent="0.15">
      <c r="C26" s="148" t="s">
        <v>250</v>
      </c>
      <c r="D26" s="143"/>
      <c r="E26" s="143">
        <v>31</v>
      </c>
      <c r="F26" s="70" t="s">
        <v>55</v>
      </c>
      <c r="H26" s="142" t="s">
        <v>259</v>
      </c>
      <c r="I26" s="143"/>
      <c r="J26" s="143"/>
      <c r="K26" s="143"/>
      <c r="L26" s="143"/>
      <c r="M26" s="155">
        <v>7</v>
      </c>
      <c r="N26" s="161" t="s">
        <v>55</v>
      </c>
    </row>
    <row r="27" spans="3:14" ht="14.1" customHeight="1" x14ac:dyDescent="0.15">
      <c r="C27" s="148" t="s">
        <v>251</v>
      </c>
      <c r="D27" s="143"/>
      <c r="E27" s="143">
        <v>24</v>
      </c>
      <c r="F27" s="70" t="s">
        <v>55</v>
      </c>
      <c r="G27" s="165"/>
      <c r="H27" s="142" t="s">
        <v>260</v>
      </c>
      <c r="I27" s="143"/>
      <c r="J27" s="143"/>
      <c r="K27" s="143"/>
      <c r="L27" s="143"/>
      <c r="M27" s="155">
        <v>10</v>
      </c>
      <c r="N27" s="161" t="s">
        <v>55</v>
      </c>
    </row>
    <row r="28" spans="3:14" ht="14.1" customHeight="1" x14ac:dyDescent="0.15">
      <c r="C28" s="8" t="s">
        <v>252</v>
      </c>
      <c r="D28" s="71"/>
      <c r="E28" s="71">
        <v>17</v>
      </c>
      <c r="F28" s="72" t="s">
        <v>55</v>
      </c>
      <c r="H28" s="142" t="s">
        <v>261</v>
      </c>
      <c r="I28" s="143"/>
      <c r="J28" s="143"/>
      <c r="K28" s="143"/>
      <c r="L28" s="143"/>
      <c r="M28" s="155"/>
      <c r="N28" s="161"/>
    </row>
    <row r="29" spans="3:14" ht="14.1" customHeight="1" x14ac:dyDescent="0.15">
      <c r="C29" s="148" t="s">
        <v>253</v>
      </c>
      <c r="D29" s="143"/>
      <c r="E29" s="143"/>
      <c r="F29" s="70"/>
      <c r="H29" s="142" t="s">
        <v>262</v>
      </c>
      <c r="I29" s="143"/>
      <c r="J29" s="143"/>
      <c r="K29" s="143"/>
      <c r="L29" s="143"/>
      <c r="M29" s="155">
        <v>17</v>
      </c>
      <c r="N29" s="161" t="s">
        <v>55</v>
      </c>
    </row>
    <row r="30" spans="3:14" ht="14.1" customHeight="1" x14ac:dyDescent="0.15">
      <c r="C30" s="148" t="s">
        <v>245</v>
      </c>
      <c r="D30" s="143"/>
      <c r="E30" s="143">
        <v>22</v>
      </c>
      <c r="F30" s="70" t="s">
        <v>55</v>
      </c>
      <c r="H30" s="140" t="s">
        <v>263</v>
      </c>
      <c r="I30" s="141"/>
      <c r="J30" s="141"/>
      <c r="K30" s="141"/>
      <c r="L30" s="141"/>
      <c r="M30" s="163">
        <v>8</v>
      </c>
      <c r="N30" s="164" t="s">
        <v>55</v>
      </c>
    </row>
    <row r="31" spans="3:14" ht="14.1" customHeight="1" x14ac:dyDescent="0.15">
      <c r="C31" s="148" t="s">
        <v>246</v>
      </c>
      <c r="D31" s="143"/>
      <c r="E31" s="143">
        <v>20</v>
      </c>
      <c r="F31" s="70" t="s">
        <v>55</v>
      </c>
      <c r="H31" s="6"/>
      <c r="I31" s="6"/>
      <c r="J31" s="6"/>
      <c r="K31" s="6"/>
      <c r="L31" s="6"/>
    </row>
    <row r="32" spans="3:14" ht="14.1" customHeight="1" x14ac:dyDescent="0.15">
      <c r="C32" s="144" t="s">
        <v>254</v>
      </c>
      <c r="D32" s="152"/>
      <c r="E32" s="143">
        <v>39</v>
      </c>
      <c r="F32" s="70" t="s">
        <v>55</v>
      </c>
      <c r="H32" s="6" t="s">
        <v>58</v>
      </c>
      <c r="I32" s="6"/>
      <c r="J32" s="6"/>
      <c r="K32" s="6"/>
      <c r="L32" s="6"/>
    </row>
    <row r="33" spans="3:14" ht="14.1" customHeight="1" x14ac:dyDescent="0.15">
      <c r="C33" s="148" t="s">
        <v>248</v>
      </c>
      <c r="D33" s="154"/>
      <c r="E33" s="143">
        <v>38</v>
      </c>
      <c r="F33" s="70" t="s">
        <v>55</v>
      </c>
      <c r="H33" s="166" t="s">
        <v>59</v>
      </c>
      <c r="I33" s="6"/>
      <c r="J33" s="6"/>
      <c r="K33" s="6"/>
      <c r="L33" s="6"/>
      <c r="N33" s="157" t="s">
        <v>60</v>
      </c>
    </row>
    <row r="34" spans="3:14" ht="14.1" customHeight="1" x14ac:dyDescent="0.15">
      <c r="C34" s="142" t="s">
        <v>249</v>
      </c>
      <c r="D34" s="143"/>
      <c r="E34" s="143"/>
      <c r="F34" s="70"/>
    </row>
    <row r="35" spans="3:14" ht="14.1" customHeight="1" x14ac:dyDescent="0.15">
      <c r="C35" s="142" t="s">
        <v>250</v>
      </c>
      <c r="D35" s="143"/>
      <c r="E35" s="143">
        <v>34</v>
      </c>
      <c r="F35" s="70" t="s">
        <v>55</v>
      </c>
    </row>
    <row r="36" spans="3:14" ht="14.1" customHeight="1" x14ac:dyDescent="0.15">
      <c r="C36" s="142" t="s">
        <v>251</v>
      </c>
      <c r="D36" s="143"/>
      <c r="E36" s="143">
        <v>27</v>
      </c>
      <c r="F36" s="70" t="s">
        <v>55</v>
      </c>
    </row>
    <row r="37" spans="3:14" ht="14.1" customHeight="1" x14ac:dyDescent="0.15">
      <c r="C37" s="140" t="s">
        <v>252</v>
      </c>
      <c r="D37" s="141"/>
      <c r="E37" s="141">
        <v>19</v>
      </c>
      <c r="F37" s="73" t="s">
        <v>55</v>
      </c>
    </row>
    <row r="38" spans="3:14" ht="15" customHeight="1" x14ac:dyDescent="0.15"/>
    <row r="39" spans="3:14" ht="15" customHeight="1" x14ac:dyDescent="0.15"/>
    <row r="40" spans="3:14" ht="15" customHeight="1" x14ac:dyDescent="0.15"/>
    <row r="41" spans="3:14" ht="15" customHeight="1" x14ac:dyDescent="0.15"/>
    <row r="42" spans="3:14" ht="15" customHeight="1" x14ac:dyDescent="0.15"/>
    <row r="43" spans="3:14" ht="15" customHeight="1" x14ac:dyDescent="0.15"/>
    <row r="44" spans="3:14" ht="15" customHeight="1" x14ac:dyDescent="0.15"/>
    <row r="45" spans="3:14" ht="15" customHeight="1" x14ac:dyDescent="0.15"/>
    <row r="46" spans="3:14" ht="15" customHeight="1" x14ac:dyDescent="0.15"/>
    <row r="47" spans="3:14" ht="15" customHeight="1" x14ac:dyDescent="0.15">
      <c r="K47" s="165"/>
    </row>
    <row r="48" spans="3:14" ht="15" customHeight="1" x14ac:dyDescent="0.15"/>
    <row r="49" s="3" customFormat="1" ht="15" customHeight="1" x14ac:dyDescent="0.15"/>
    <row r="50" s="3" customFormat="1" ht="15" customHeight="1" x14ac:dyDescent="0.15"/>
    <row r="51" s="3" customFormat="1" ht="15" customHeight="1" x14ac:dyDescent="0.15"/>
    <row r="52" s="3" customFormat="1" ht="15" customHeight="1" x14ac:dyDescent="0.15"/>
    <row r="53" s="3" customFormat="1" ht="15" customHeight="1" x14ac:dyDescent="0.15"/>
  </sheetData>
  <mergeCells count="6">
    <mergeCell ref="G9:H10"/>
    <mergeCell ref="I9:J10"/>
    <mergeCell ref="C4:M4"/>
    <mergeCell ref="C9:C10"/>
    <mergeCell ref="G11:H11"/>
    <mergeCell ref="I11:J11"/>
  </mergeCells>
  <phoneticPr fontId="1"/>
  <hyperlinks>
    <hyperlink ref="H33" r:id="rId1" xr:uid="{7B7FC275-4B34-4226-AA85-19CE692576FD}"/>
  </hyperlinks>
  <printOptions horizontalCentered="1"/>
  <pageMargins left="0.51181102362204722" right="0.51181102362204722" top="0.86614173228346458" bottom="0.86614173228346458" header="0" footer="0"/>
  <pageSetup paperSize="9" scale="90" fitToHeight="0" orientation="landscape" blackAndWhite="1"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c45864eaf112fca3b4659802c6fc62c1">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7f7d6e3ac468a2e018c8c782e6794d17"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8c7b847-9c3d-4f6d-bcaa-38f7f61c6f5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3AC38F3-C1C9-4844-BA05-8EA340CF785F}"/>
</file>

<file path=customXml/itemProps2.xml><?xml version="1.0" encoding="utf-8"?>
<ds:datastoreItem xmlns:ds="http://schemas.openxmlformats.org/officeDocument/2006/customXml" ds:itemID="{2695F3DE-D9B5-44A8-8D21-346E5F0D0C50}">
  <ds:schemaRefs>
    <ds:schemaRef ds:uri="http://schemas.microsoft.com/sharepoint/v3/contenttype/forms"/>
  </ds:schemaRefs>
</ds:datastoreItem>
</file>

<file path=customXml/itemProps3.xml><?xml version="1.0" encoding="utf-8"?>
<ds:datastoreItem xmlns:ds="http://schemas.openxmlformats.org/officeDocument/2006/customXml" ds:itemID="{44697217-FF82-40B7-96B4-2EC07B17F4D8}">
  <ds:schemaRefs>
    <ds:schemaRef ds:uri="85ec59af-1a16-40a0-b163-384e34c79a5c"/>
    <ds:schemaRef ds:uri="http://purl.org/dc/elements/1.1/"/>
    <ds:schemaRef ds:uri="http://schemas.microsoft.com/office/2006/metadata/properties"/>
    <ds:schemaRef ds:uri="http://purl.org/dc/terms/"/>
    <ds:schemaRef ds:uri="http://www.w3.org/XML/1998/namespace"/>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3b928d5f-bc7a-43ad-a68e-93247cf8b4f0"/>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lpstr>維持管理!Print_Area</vt:lpstr>
      <vt:lpstr>作付増加!Print_Area</vt:lpstr>
      <vt:lpstr>事業費!Print_Area</vt:lpstr>
      <vt:lpstr>就業機会!Print_Area</vt:lpstr>
      <vt:lpstr>総括表!Print_Area</vt:lpstr>
      <vt:lpstr>単収増加!Print_Area</vt:lpstr>
      <vt:lpstr>農産加工!Print_Area</vt:lpstr>
      <vt:lpstr>廃用損失!Print_Area</vt:lpstr>
      <vt:lpstr>販売促進!Print_Area</vt:lpstr>
      <vt:lpstr>品質向上!Print_Area</vt:lpstr>
      <vt:lpstr>流通経費!Print_Area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2024-02-05T01:29:08Z</dcterms:created>
  <dcterms:modified xsi:type="dcterms:W3CDTF">2025-06-30T10:47:10Z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