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01_{8FCAA10D-BABE-4206-A132-33AA9481710E}" xr6:coauthVersionLast="47" xr6:coauthVersionMax="47" xr10:uidLastSave="{00000000-0000-0000-0000-000000000000}"/>
  <bookViews>
    <workbookView xWindow="5100" yWindow="1770" windowWidth="21600" windowHeight="11175" tabRatio="764"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0" i="9" l="1"/>
  <c r="H9" i="9"/>
  <c r="H13" i="7"/>
  <c r="H12" i="7"/>
  <c r="H11" i="7"/>
  <c r="H10" i="7"/>
  <c r="H9" i="7"/>
  <c r="F13" i="12" l="1"/>
  <c r="K13" i="12" s="1"/>
  <c r="F12" i="12"/>
  <c r="K12" i="12" s="1"/>
  <c r="F11" i="12"/>
  <c r="K11" i="12" s="1"/>
  <c r="F10" i="12"/>
  <c r="K10" i="12" s="1"/>
  <c r="F9" i="12"/>
  <c r="K9" i="12" s="1"/>
  <c r="K14" i="12" l="1"/>
  <c r="F11" i="2" s="1"/>
  <c r="F14" i="5"/>
  <c r="F13" i="5"/>
  <c r="F12" i="5"/>
  <c r="F11" i="5"/>
  <c r="F10" i="5"/>
  <c r="G14" i="6"/>
  <c r="G13" i="6"/>
  <c r="G12" i="6"/>
  <c r="G11" i="6"/>
  <c r="G10" i="6"/>
  <c r="F14" i="4" l="1"/>
  <c r="G13" i="4"/>
  <c r="G12" i="4"/>
  <c r="J10" i="11"/>
  <c r="K10" i="11" s="1"/>
  <c r="J9" i="11"/>
  <c r="K9" i="11" s="1"/>
  <c r="J8" i="11"/>
  <c r="K8" i="11" s="1"/>
  <c r="E8" i="11"/>
  <c r="E10" i="11"/>
  <c r="E9" i="11"/>
  <c r="F13" i="10"/>
  <c r="F12" i="10"/>
  <c r="F11" i="10"/>
  <c r="F10" i="10"/>
  <c r="F9" i="10"/>
  <c r="H11" i="9"/>
  <c r="F18" i="2" s="1"/>
  <c r="K11" i="11" l="1"/>
  <c r="F23" i="2" s="1"/>
  <c r="F14" i="10"/>
  <c r="F19" i="2" s="1"/>
  <c r="F13" i="8"/>
  <c r="F12" i="8"/>
  <c r="F11" i="8"/>
  <c r="F10" i="8"/>
  <c r="F9" i="8"/>
  <c r="J14" i="6"/>
  <c r="L14" i="6" s="1"/>
  <c r="J13" i="6"/>
  <c r="L13" i="6" s="1"/>
  <c r="J12" i="6"/>
  <c r="L12" i="6" s="1"/>
  <c r="J11" i="6"/>
  <c r="L11" i="6" s="1"/>
  <c r="J10" i="6"/>
  <c r="L10" i="6" s="1"/>
  <c r="F14" i="8" l="1"/>
  <c r="F16" i="2" s="1"/>
  <c r="L15" i="6"/>
  <c r="F13" i="2" s="1"/>
  <c r="H14" i="7"/>
  <c r="F15" i="2" s="1"/>
  <c r="I14" i="5"/>
  <c r="I13" i="5"/>
  <c r="I12" i="5"/>
  <c r="I11" i="5"/>
  <c r="K14" i="5"/>
  <c r="K13" i="5"/>
  <c r="K12" i="5"/>
  <c r="K11" i="5"/>
  <c r="I10" i="5"/>
  <c r="F13" i="3"/>
  <c r="K13" i="3" s="1"/>
  <c r="F12" i="3"/>
  <c r="K12" i="3" s="1"/>
  <c r="F11" i="3"/>
  <c r="K11" i="3" s="1"/>
  <c r="F9" i="3"/>
  <c r="K9" i="3" s="1"/>
  <c r="F10" i="3"/>
  <c r="K10" i="3" s="1"/>
  <c r="K10" i="5" l="1"/>
  <c r="K15" i="5" s="1"/>
  <c r="F12" i="2" s="1"/>
  <c r="K14" i="3"/>
  <c r="F10" i="2" s="1"/>
  <c r="G11" i="4"/>
  <c r="G10" i="4"/>
  <c r="G9" i="4"/>
  <c r="F5" i="2"/>
  <c r="F14" i="2"/>
  <c r="F17" i="2"/>
  <c r="H14" i="4" l="1"/>
  <c r="F9" i="2"/>
  <c r="F8" i="2" s="1"/>
  <c r="F6" i="2" s="1"/>
  <c r="D15" i="4"/>
  <c r="F20" i="2" l="1"/>
  <c r="F21" i="2" s="1"/>
  <c r="F22" i="2" s="1"/>
  <c r="F24" i="2" s="1"/>
</calcChain>
</file>

<file path=xl/sharedStrings.xml><?xml version="1.0" encoding="utf-8"?>
<sst xmlns="http://schemas.openxmlformats.org/spreadsheetml/2006/main" count="630" uniqueCount="321">
  <si>
    <t>１．総括表</t>
    <rPh sb="2" eb="4">
      <t>ソウカツ</t>
    </rPh>
    <rPh sb="4" eb="5">
      <t>ヒョウ</t>
    </rPh>
    <phoneticPr fontId="1"/>
  </si>
  <si>
    <t>数値</t>
  </si>
  <si>
    <t>備考</t>
  </si>
  <si>
    <t>①</t>
  </si>
  <si>
    <t>②</t>
  </si>
  <si>
    <t>(千円)</t>
  </si>
  <si>
    <t>(千円/年)</t>
  </si>
  <si>
    <t>（内訳）</t>
  </si>
  <si>
    <t>農林漁業生産効果</t>
  </si>
  <si>
    <t>農業生産向上等効果</t>
  </si>
  <si>
    <t>作付増加効果</t>
  </si>
  <si>
    <t>農畜産物加工効果</t>
  </si>
  <si>
    <t>地域間交流効果</t>
  </si>
  <si>
    <t>農林水産物販売促進効果</t>
  </si>
  <si>
    <t>農林水産物流通・販売経費節減効果</t>
  </si>
  <si>
    <t>地域活性化効果</t>
  </si>
  <si>
    <t>就業機会増加効果</t>
  </si>
  <si>
    <t>維持管理費等節減効果</t>
  </si>
  <si>
    <t>(年)</t>
  </si>
  <si>
    <t>妥当投資額　⑤＝②÷④</t>
  </si>
  <si>
    <t>廃用損失額　⑥</t>
  </si>
  <si>
    <t>投資効率　⑦＝（⑤－⑥）÷①</t>
  </si>
  <si>
    <t>④</t>
  </si>
  <si>
    <t>⑤</t>
  </si>
  <si>
    <t>総合耐用年数　③</t>
    <phoneticPr fontId="1"/>
  </si>
  <si>
    <t>還元率　④</t>
    <phoneticPr fontId="1"/>
  </si>
  <si>
    <t>総事業費　①</t>
    <phoneticPr fontId="1"/>
  </si>
  <si>
    <t>区　　　　分</t>
    <phoneticPr fontId="1"/>
  </si>
  <si>
    <t>農産物等販売施設</t>
    <rPh sb="0" eb="3">
      <t>ノウサンブツ</t>
    </rPh>
    <rPh sb="3" eb="4">
      <t>トウ</t>
    </rPh>
    <rPh sb="4" eb="6">
      <t>ハンバイ</t>
    </rPh>
    <rPh sb="6" eb="8">
      <t>シセツ</t>
    </rPh>
    <phoneticPr fontId="1"/>
  </si>
  <si>
    <t>算定対象として想定される施設の例</t>
    <rPh sb="0" eb="2">
      <t>サンテイ</t>
    </rPh>
    <rPh sb="2" eb="4">
      <t>タイショウ</t>
    </rPh>
    <rPh sb="7" eb="9">
      <t>ソウテイ</t>
    </rPh>
    <rPh sb="12" eb="14">
      <t>シセツ</t>
    </rPh>
    <rPh sb="15" eb="16">
      <t>レイ</t>
    </rPh>
    <phoneticPr fontId="1"/>
  </si>
  <si>
    <t>○</t>
    <phoneticPr fontId="1"/>
  </si>
  <si>
    <t>農産物加工施設</t>
    <rPh sb="0" eb="2">
      <t>ノウサン</t>
    </rPh>
    <rPh sb="2" eb="3">
      <t>ブツ</t>
    </rPh>
    <rPh sb="3" eb="5">
      <t>カコウ</t>
    </rPh>
    <rPh sb="5" eb="7">
      <t>シセツ</t>
    </rPh>
    <phoneticPr fontId="1"/>
  </si>
  <si>
    <t>1.0以上であること</t>
    <rPh sb="3" eb="5">
      <t>イジョウ</t>
    </rPh>
    <phoneticPr fontId="1"/>
  </si>
  <si>
    <t>（１）作付増加効果</t>
    <rPh sb="3" eb="5">
      <t>サクツケ</t>
    </rPh>
    <rPh sb="5" eb="7">
      <t>ゾウカ</t>
    </rPh>
    <rPh sb="7" eb="9">
      <t>コウカ</t>
    </rPh>
    <phoneticPr fontId="1"/>
  </si>
  <si>
    <t>３．効果算定表</t>
    <rPh sb="2" eb="4">
      <t>コウカ</t>
    </rPh>
    <rPh sb="4" eb="6">
      <t>サンテイ</t>
    </rPh>
    <rPh sb="6" eb="7">
      <t>ヒョウ</t>
    </rPh>
    <phoneticPr fontId="1"/>
  </si>
  <si>
    <t>２．総事業費と総合耐用年数</t>
    <rPh sb="2" eb="3">
      <t>ソウ</t>
    </rPh>
    <rPh sb="3" eb="6">
      <t>ジギョウヒ</t>
    </rPh>
    <rPh sb="7" eb="9">
      <t>ソウゴウ</t>
    </rPh>
    <rPh sb="9" eb="11">
      <t>タイヨウ</t>
    </rPh>
    <rPh sb="11" eb="13">
      <t>ネンスウ</t>
    </rPh>
    <phoneticPr fontId="1"/>
  </si>
  <si>
    <t>施設等名</t>
  </si>
  <si>
    <t>耐用年数</t>
  </si>
  <si>
    <t>事業費</t>
  </si>
  <si>
    <t>（千円）</t>
  </si>
  <si>
    <t>年事業費</t>
  </si>
  <si>
    <t>③＝②÷①</t>
  </si>
  <si>
    <t>計</t>
  </si>
  <si>
    <t>－</t>
  </si>
  <si>
    <t>総合耐用年数＝④÷⑤</t>
  </si>
  <si>
    <t>年</t>
    <rPh sb="0" eb="1">
      <t>ネン</t>
    </rPh>
    <phoneticPr fontId="1"/>
  </si>
  <si>
    <t>　　　木造・合成樹脂造</t>
    <rPh sb="3" eb="5">
      <t>モクゾウ</t>
    </rPh>
    <rPh sb="6" eb="8">
      <t>ゴウセイ</t>
    </rPh>
    <rPh sb="8" eb="10">
      <t>ジュシ</t>
    </rPh>
    <rPh sb="10" eb="11">
      <t>ツク</t>
    </rPh>
    <phoneticPr fontId="1"/>
  </si>
  <si>
    <t>　　　木骨モルタル造</t>
    <rPh sb="3" eb="4">
      <t>キ</t>
    </rPh>
    <rPh sb="4" eb="5">
      <t>ホネ</t>
    </rPh>
    <rPh sb="9" eb="10">
      <t>ツク</t>
    </rPh>
    <phoneticPr fontId="1"/>
  </si>
  <si>
    <t>　　　　　４mm超</t>
    <rPh sb="8" eb="9">
      <t>チョウ</t>
    </rPh>
    <phoneticPr fontId="1"/>
  </si>
  <si>
    <t>　　　　　３mmを超え４mmまで</t>
    <rPh sb="9" eb="10">
      <t>コ</t>
    </rPh>
    <phoneticPr fontId="1"/>
  </si>
  <si>
    <t>　　　　　３mm以下</t>
    <rPh sb="8" eb="10">
      <t>イカ</t>
    </rPh>
    <phoneticPr fontId="1"/>
  </si>
  <si>
    <t>【参考】よく用いられる耐用年数</t>
    <rPh sb="1" eb="3">
      <t>サンコウ</t>
    </rPh>
    <rPh sb="6" eb="7">
      <t>モチ</t>
    </rPh>
    <rPh sb="11" eb="13">
      <t>タイヨウ</t>
    </rPh>
    <rPh sb="13" eb="15">
      <t>ネンスウ</t>
    </rPh>
    <phoneticPr fontId="1"/>
  </si>
  <si>
    <t>　　　金属造</t>
    <rPh sb="3" eb="5">
      <t>キンゾク</t>
    </rPh>
    <rPh sb="5" eb="6">
      <t>ツク</t>
    </rPh>
    <phoneticPr fontId="1"/>
  </si>
  <si>
    <t>　　　木造</t>
    <rPh sb="3" eb="5">
      <t>モクゾウ</t>
    </rPh>
    <phoneticPr fontId="1"/>
  </si>
  <si>
    <t>　　　主として金属製</t>
    <rPh sb="3" eb="4">
      <t>シュ</t>
    </rPh>
    <rPh sb="7" eb="9">
      <t>キンゾク</t>
    </rPh>
    <rPh sb="9" eb="10">
      <t>セイ</t>
    </rPh>
    <phoneticPr fontId="1"/>
  </si>
  <si>
    <t>　　　その他のもの</t>
    <rPh sb="5" eb="6">
      <t>タ</t>
    </rPh>
    <phoneticPr fontId="1"/>
  </si>
  <si>
    <t>　　　れんが造、石造、ブロック造</t>
    <phoneticPr fontId="1"/>
  </si>
  <si>
    <t>　　　金属造（骨格材の肉厚により以下の該当するもの）</t>
    <rPh sb="3" eb="5">
      <t>キンゾク</t>
    </rPh>
    <rPh sb="5" eb="6">
      <t>ゾウ</t>
    </rPh>
    <rPh sb="7" eb="9">
      <t>コッカク</t>
    </rPh>
    <rPh sb="9" eb="10">
      <t>ザイ</t>
    </rPh>
    <rPh sb="11" eb="13">
      <t>ニクアツ</t>
    </rPh>
    <rPh sb="16" eb="18">
      <t>イカ</t>
    </rPh>
    <rPh sb="19" eb="21">
      <t>ガイトウ</t>
    </rPh>
    <phoneticPr fontId="1"/>
  </si>
  <si>
    <t>　構　　　築　　　物</t>
    <rPh sb="1" eb="2">
      <t>カマエ</t>
    </rPh>
    <rPh sb="5" eb="6">
      <t>チク</t>
    </rPh>
    <rPh sb="9" eb="10">
      <t>ブツ</t>
    </rPh>
    <phoneticPr fontId="1"/>
  </si>
  <si>
    <t>　建　　　　　　　　物</t>
    <rPh sb="1" eb="2">
      <t>ケン</t>
    </rPh>
    <rPh sb="10" eb="11">
      <t>ブツ</t>
    </rPh>
    <phoneticPr fontId="1"/>
  </si>
  <si>
    <t>　機　械　・　装　置</t>
    <rPh sb="1" eb="2">
      <t>キ</t>
    </rPh>
    <rPh sb="3" eb="4">
      <t>カイ</t>
    </rPh>
    <rPh sb="7" eb="8">
      <t>ソウ</t>
    </rPh>
    <rPh sb="9" eb="10">
      <t>オキ</t>
    </rPh>
    <phoneticPr fontId="1"/>
  </si>
  <si>
    <t>対象作物</t>
  </si>
  <si>
    <t>現況</t>
  </si>
  <si>
    <t>(ha)</t>
  </si>
  <si>
    <t>計画</t>
  </si>
  <si>
    <t>（kg/10a）</t>
  </si>
  <si>
    <t>（千円/t）</t>
  </si>
  <si>
    <t>純益率</t>
  </si>
  <si>
    <t>（％）</t>
  </si>
  <si>
    <t>⑥</t>
  </si>
  <si>
    <t>按分率</t>
  </si>
  <si>
    <t>⑦</t>
  </si>
  <si>
    <t>年効果額</t>
    <rPh sb="1" eb="4">
      <t>コウカガク</t>
    </rPh>
    <phoneticPr fontId="1"/>
  </si>
  <si>
    <t>③＝②－①</t>
    <phoneticPr fontId="1"/>
  </si>
  <si>
    <t>現況
作付
面積</t>
    <rPh sb="3" eb="5">
      <t>サクツケ</t>
    </rPh>
    <rPh sb="6" eb="8">
      <t>メンセキ</t>
    </rPh>
    <phoneticPr fontId="1"/>
  </si>
  <si>
    <t>計画
作付
面積</t>
    <rPh sb="3" eb="5">
      <t>サクツケ</t>
    </rPh>
    <rPh sb="6" eb="8">
      <t>メンセキ</t>
    </rPh>
    <phoneticPr fontId="1"/>
  </si>
  <si>
    <t>作付
面積
増減</t>
    <rPh sb="3" eb="5">
      <t>メンセキ</t>
    </rPh>
    <rPh sb="6" eb="8">
      <t>ゾウゲン</t>
    </rPh>
    <phoneticPr fontId="1"/>
  </si>
  <si>
    <t>現況
単収</t>
    <phoneticPr fontId="1"/>
  </si>
  <si>
    <t>現況
生産物
単価</t>
    <rPh sb="3" eb="6">
      <t>セイサンブツ</t>
    </rPh>
    <rPh sb="7" eb="9">
      <t>タンカ</t>
    </rPh>
    <phoneticPr fontId="1"/>
  </si>
  <si>
    <t>計</t>
    <phoneticPr fontId="1"/>
  </si>
  <si>
    <t>作　物　名</t>
  </si>
  <si>
    <t>（作付増減）</t>
  </si>
  <si>
    <t>水稲</t>
  </si>
  <si>
    <t>北海道</t>
  </si>
  <si>
    <t>都府県</t>
  </si>
  <si>
    <t>麦類</t>
  </si>
  <si>
    <t>大麦</t>
  </si>
  <si>
    <t>豆類</t>
  </si>
  <si>
    <t>らっかせい</t>
  </si>
  <si>
    <t>その他豆類</t>
  </si>
  <si>
    <t>野菜</t>
  </si>
  <si>
    <t>なす、ピーマン</t>
  </si>
  <si>
    <t>果実的野菜</t>
  </si>
  <si>
    <t>その他果菜類</t>
  </si>
  <si>
    <t>ねぎ、ほうれん草</t>
  </si>
  <si>
    <t>その他葉茎菜類</t>
  </si>
  <si>
    <t>さといも</t>
  </si>
  <si>
    <t>その他根菜類</t>
  </si>
  <si>
    <t>かんしょ</t>
  </si>
  <si>
    <t>その他いも類</t>
  </si>
  <si>
    <t>茶</t>
  </si>
  <si>
    <t>果樹</t>
  </si>
  <si>
    <t>みかん</t>
  </si>
  <si>
    <t>りんご</t>
  </si>
  <si>
    <t>かき</t>
  </si>
  <si>
    <t>なし</t>
  </si>
  <si>
    <t>もも</t>
  </si>
  <si>
    <t>ぶどう</t>
  </si>
  <si>
    <t>飼料作物</t>
  </si>
  <si>
    <t>（牛乳）</t>
  </si>
  <si>
    <t>田</t>
    <rPh sb="0" eb="1">
      <t>タ</t>
    </rPh>
    <phoneticPr fontId="1"/>
  </si>
  <si>
    <t>畑</t>
    <rPh sb="0" eb="1">
      <t>ハタ</t>
    </rPh>
    <phoneticPr fontId="1"/>
  </si>
  <si>
    <t>小麦</t>
    <phoneticPr fontId="1"/>
  </si>
  <si>
    <t>大豆</t>
    <phoneticPr fontId="1"/>
  </si>
  <si>
    <t>工芸作物</t>
    <rPh sb="2" eb="4">
      <t>サクモツ</t>
    </rPh>
    <phoneticPr fontId="1"/>
  </si>
  <si>
    <t>（ha）</t>
  </si>
  <si>
    <t>（t）</t>
  </si>
  <si>
    <t>上昇額</t>
  </si>
  <si>
    <t>対象作物</t>
    <rPh sb="2" eb="4">
      <t>サクモツ</t>
    </rPh>
    <phoneticPr fontId="1"/>
  </si>
  <si>
    <t>年効果額</t>
    <rPh sb="1" eb="4">
      <t>コウカガク</t>
    </rPh>
    <phoneticPr fontId="1"/>
  </si>
  <si>
    <t>生産物単価（千円/t）</t>
    <phoneticPr fontId="1"/>
  </si>
  <si>
    <t>⑥＝⑤－④</t>
    <phoneticPr fontId="1"/>
  </si>
  <si>
    <t>⑧＝③×⑥×⑦</t>
    <phoneticPr fontId="1"/>
  </si>
  <si>
    <t>効果
発生
面積</t>
    <rPh sb="3" eb="5">
      <t>ハッセイ</t>
    </rPh>
    <rPh sb="6" eb="8">
      <t>メンセキ</t>
    </rPh>
    <phoneticPr fontId="1"/>
  </si>
  <si>
    <t>計画
単収</t>
    <rPh sb="3" eb="5">
      <t>タンシュウ</t>
    </rPh>
    <phoneticPr fontId="1"/>
  </si>
  <si>
    <t>効果
発生量</t>
    <rPh sb="3" eb="6">
      <t>ハッセイリョウ</t>
    </rPh>
    <phoneticPr fontId="1"/>
  </si>
  <si>
    <t>作物名</t>
  </si>
  <si>
    <t>生産物単価（千円/t）</t>
  </si>
  <si>
    <t>効果要因</t>
    <rPh sb="2" eb="4">
      <t>ヨウイン</t>
    </rPh>
    <phoneticPr fontId="1"/>
  </si>
  <si>
    <t>年効果額</t>
  </si>
  <si>
    <t>年効果額</t>
    <rPh sb="1" eb="4">
      <t>コウカガク</t>
    </rPh>
    <phoneticPr fontId="1"/>
  </si>
  <si>
    <t>⑥＝⑤－④</t>
    <phoneticPr fontId="1"/>
  </si>
  <si>
    <t>⑧＝③×⑥×⑦</t>
    <phoneticPr fontId="1"/>
  </si>
  <si>
    <t>効果
発生
面積</t>
    <rPh sb="3" eb="5">
      <t>ハッセイ</t>
    </rPh>
    <rPh sb="6" eb="8">
      <t>メンセキ</t>
    </rPh>
    <phoneticPr fontId="1"/>
  </si>
  <si>
    <t>効果
発生量</t>
    <rPh sb="3" eb="6">
      <t>ハッセイリョウ</t>
    </rPh>
    <phoneticPr fontId="1"/>
  </si>
  <si>
    <t>計画
単収</t>
    <rPh sb="3" eb="5">
      <t>タンシュウ</t>
    </rPh>
    <phoneticPr fontId="1"/>
  </si>
  <si>
    <t>単位：％</t>
    <rPh sb="0" eb="2">
      <t>タンイ</t>
    </rPh>
    <phoneticPr fontId="1"/>
  </si>
  <si>
    <t>農林水産物名</t>
  </si>
  <si>
    <t>現在販売量</t>
  </si>
  <si>
    <t>計画販売量</t>
  </si>
  <si>
    <t>計画販売単価</t>
  </si>
  <si>
    <t>③</t>
  </si>
  <si>
    <t>生産に係る経費</t>
  </si>
  <si>
    <t>（②－①）×（③－④）</t>
    <phoneticPr fontId="1"/>
  </si>
  <si>
    <t>　工場用のもの（建材により以下の該当するもの）</t>
    <rPh sb="1" eb="3">
      <t>コウジョウ</t>
    </rPh>
    <rPh sb="3" eb="4">
      <t>ヨウ</t>
    </rPh>
    <rPh sb="8" eb="10">
      <t>ケンザイ</t>
    </rPh>
    <rPh sb="13" eb="15">
      <t>イカ</t>
    </rPh>
    <rPh sb="16" eb="18">
      <t>ガイトウ</t>
    </rPh>
    <phoneticPr fontId="1"/>
  </si>
  <si>
    <t>　店舗用のもの（建材により以下の該当するもの）</t>
    <rPh sb="1" eb="4">
      <t>テンポヨウ</t>
    </rPh>
    <rPh sb="8" eb="10">
      <t>ケンザイ</t>
    </rPh>
    <rPh sb="13" eb="15">
      <t>イカ</t>
    </rPh>
    <rPh sb="16" eb="18">
      <t>ガイトウ</t>
    </rPh>
    <phoneticPr fontId="1"/>
  </si>
  <si>
    <t>　農林漁業用のもの（主な材質により以下の該当するもの）</t>
    <rPh sb="1" eb="3">
      <t>ノウリン</t>
    </rPh>
    <rPh sb="3" eb="6">
      <t>ギョギョウヨウ</t>
    </rPh>
    <rPh sb="10" eb="11">
      <t>オモ</t>
    </rPh>
    <rPh sb="12" eb="14">
      <t>ザイシツ</t>
    </rPh>
    <rPh sb="17" eb="19">
      <t>イカ</t>
    </rPh>
    <rPh sb="20" eb="22">
      <t>ガイトウ</t>
    </rPh>
    <phoneticPr fontId="1"/>
  </si>
  <si>
    <t>　農業用設備</t>
    <rPh sb="1" eb="4">
      <t>ノウギョウヨウ</t>
    </rPh>
    <rPh sb="4" eb="6">
      <t>セツビ</t>
    </rPh>
    <phoneticPr fontId="1"/>
  </si>
  <si>
    <t>　食品製造業用設備</t>
    <rPh sb="1" eb="3">
      <t>ショクヒン</t>
    </rPh>
    <rPh sb="3" eb="6">
      <t>セイゾウギョウ</t>
    </rPh>
    <rPh sb="6" eb="7">
      <t>ヨウ</t>
    </rPh>
    <rPh sb="7" eb="9">
      <t>セツビ</t>
    </rPh>
    <phoneticPr fontId="1"/>
  </si>
  <si>
    <t>　小売業用設備（材質により以下の該当するもの）</t>
    <rPh sb="1" eb="4">
      <t>コウリギョウ</t>
    </rPh>
    <rPh sb="4" eb="5">
      <t>ヨウ</t>
    </rPh>
    <rPh sb="5" eb="7">
      <t>セツビ</t>
    </rPh>
    <rPh sb="8" eb="10">
      <t>ザイシツ</t>
    </rPh>
    <rPh sb="13" eb="15">
      <t>イカ</t>
    </rPh>
    <rPh sb="16" eb="18">
      <t>ガイトウ</t>
    </rPh>
    <phoneticPr fontId="1"/>
  </si>
  <si>
    <t>現在流通・販売経費</t>
  </si>
  <si>
    <t>計画流通・販売経費</t>
  </si>
  <si>
    <t>①－②</t>
  </si>
  <si>
    <t>（人）</t>
  </si>
  <si>
    <t>（千円/人）</t>
  </si>
  <si>
    <t>営業日数</t>
  </si>
  <si>
    <t>（日）</t>
  </si>
  <si>
    <t>（千円/人日）</t>
  </si>
  <si>
    <t>新規常勤雇用人数</t>
    <rPh sb="4" eb="6">
      <t>コヨウ</t>
    </rPh>
    <rPh sb="6" eb="8">
      <t>ニンズウ</t>
    </rPh>
    <phoneticPr fontId="1"/>
  </si>
  <si>
    <t>常勤雇用賃金</t>
    <rPh sb="4" eb="6">
      <t>チンギン</t>
    </rPh>
    <phoneticPr fontId="1"/>
  </si>
  <si>
    <t>①×②＋③×④×⑤</t>
    <phoneticPr fontId="1"/>
  </si>
  <si>
    <t>現在
年平均維持管理費</t>
    <phoneticPr fontId="1"/>
  </si>
  <si>
    <t>計画
年平均維持管理費</t>
    <phoneticPr fontId="1"/>
  </si>
  <si>
    <t>施設名</t>
    <rPh sb="0" eb="2">
      <t>シセツ</t>
    </rPh>
    <rPh sb="2" eb="3">
      <t>メイ</t>
    </rPh>
    <phoneticPr fontId="1"/>
  </si>
  <si>
    <t>①</t>
    <phoneticPr fontId="1"/>
  </si>
  <si>
    <t>②</t>
    <phoneticPr fontId="1"/>
  </si>
  <si>
    <t>④</t>
    <phoneticPr fontId="1"/>
  </si>
  <si>
    <t>年減価額</t>
    <rPh sb="0" eb="1">
      <t>ネン</t>
    </rPh>
    <rPh sb="1" eb="3">
      <t>ゲンカ</t>
    </rPh>
    <rPh sb="3" eb="4">
      <t>ガク</t>
    </rPh>
    <phoneticPr fontId="1"/>
  </si>
  <si>
    <t>③＝①÷②</t>
    <phoneticPr fontId="1"/>
  </si>
  <si>
    <t>⑤</t>
    <phoneticPr fontId="1"/>
  </si>
  <si>
    <t>（千円）</t>
    <rPh sb="1" eb="3">
      <t>センエン</t>
    </rPh>
    <phoneticPr fontId="1"/>
  </si>
  <si>
    <t>（年）</t>
    <rPh sb="1" eb="2">
      <t>ネン</t>
    </rPh>
    <phoneticPr fontId="1"/>
  </si>
  <si>
    <t>合　　計</t>
    <rPh sb="0" eb="1">
      <t>ゴウ</t>
    </rPh>
    <rPh sb="3" eb="4">
      <t>ケイ</t>
    </rPh>
    <phoneticPr fontId="1"/>
  </si>
  <si>
    <t>（円）</t>
    <rPh sb="1" eb="2">
      <t>エン</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</si>
  <si>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</si>
  <si>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左表により難い場合は次式で算出。</t>
    <rPh sb="0" eb="1">
      <t>サ</t>
    </rPh>
    <rPh sb="1" eb="2">
      <t>ヒョウ</t>
    </rPh>
    <rPh sb="5" eb="6">
      <t>ガタ</t>
    </rPh>
    <rPh sb="7" eb="9">
      <t>バアイ</t>
    </rPh>
    <rPh sb="10" eb="11">
      <t>ツギ</t>
    </rPh>
    <rPh sb="11" eb="12">
      <t>シキ</t>
    </rPh>
    <rPh sb="13" eb="15">
      <t>サンシュツ</t>
    </rPh>
    <phoneticPr fontId="1"/>
  </si>
  <si>
    <t>※１　着色セルは自動で計算されます。</t>
    <rPh sb="3" eb="5">
      <t>チャクショク</t>
    </rPh>
    <rPh sb="8" eb="10">
      <t>ジドウ</t>
    </rPh>
    <rPh sb="11" eb="13">
      <t>ケイサン</t>
    </rPh>
    <phoneticPr fontId="1"/>
  </si>
  <si>
    <t>※２　行が不足するときは追加してください。</t>
    <rPh sb="3" eb="4">
      <t>ギョウ</t>
    </rPh>
    <rPh sb="5" eb="7">
      <t>フソク</t>
    </rPh>
    <rPh sb="12" eb="14">
      <t>ツイカ</t>
    </rPh>
    <phoneticPr fontId="1"/>
  </si>
  <si>
    <t>※２　すべての項目を算定する必要はありません。</t>
    <rPh sb="7" eb="9">
      <t>コウモク</t>
    </rPh>
    <rPh sb="10" eb="12">
      <t>サンテイ</t>
    </rPh>
    <rPh sb="14" eb="16">
      <t>ヒツヨウ</t>
    </rPh>
    <phoneticPr fontId="1"/>
  </si>
  <si>
    <t>※２　行が不足する場合は追加してください。</t>
    <rPh sb="3" eb="4">
      <t>ギョウ</t>
    </rPh>
    <rPh sb="5" eb="7">
      <t>フソク</t>
    </rPh>
    <rPh sb="9" eb="11">
      <t>バアイ</t>
    </rPh>
    <rPh sb="12" eb="14">
      <t>ツイカ</t>
    </rPh>
    <phoneticPr fontId="1"/>
  </si>
  <si>
    <t>単収増加効果</t>
    <rPh sb="0" eb="2">
      <t>タンシュウ</t>
    </rPh>
    <rPh sb="2" eb="6">
      <t>ゾウカコウカ</t>
    </rPh>
    <phoneticPr fontId="1"/>
  </si>
  <si>
    <t>（４）農畜産物加工効果</t>
    <rPh sb="3" eb="7">
      <t>ノウチクサンブツ</t>
    </rPh>
    <rPh sb="7" eb="9">
      <t>カコウ</t>
    </rPh>
    <rPh sb="9" eb="11">
      <t>コウカ</t>
    </rPh>
    <phoneticPr fontId="1"/>
  </si>
  <si>
    <t>（５）農林水産物販売促進効果</t>
    <rPh sb="3" eb="5">
      <t>ノウリン</t>
    </rPh>
    <rPh sb="5" eb="8">
      <t>スイサンブツ</t>
    </rPh>
    <rPh sb="8" eb="10">
      <t>ハンバイ</t>
    </rPh>
    <rPh sb="10" eb="12">
      <t>ソクシン</t>
    </rPh>
    <rPh sb="12" eb="14">
      <t>コウカ</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</si>
  <si>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</si>
  <si>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（７）就業機会増加効果</t>
    <rPh sb="3" eb="5">
      <t>シュウギョウ</t>
    </rPh>
    <rPh sb="5" eb="7">
      <t>キカイ</t>
    </rPh>
    <rPh sb="7" eb="9">
      <t>ゾウカ</t>
    </rPh>
    <rPh sb="9" eb="11">
      <t>コウカ</t>
    </rPh>
    <phoneticPr fontId="1"/>
  </si>
  <si>
    <t>（８）維持管理費節減効果</t>
    <rPh sb="3" eb="5">
      <t>イジ</t>
    </rPh>
    <rPh sb="5" eb="7">
      <t>カンリ</t>
    </rPh>
    <rPh sb="7" eb="8">
      <t>ヒ</t>
    </rPh>
    <rPh sb="8" eb="10">
      <t>セツゲン</t>
    </rPh>
    <rPh sb="10" eb="12">
      <t>コウカ</t>
    </rPh>
    <phoneticPr fontId="1"/>
  </si>
  <si>
    <t>（２）単収増加効果</t>
    <rPh sb="3" eb="5">
      <t>タンシュウ</t>
    </rPh>
    <rPh sb="5" eb="7">
      <t>ゾウカ</t>
    </rPh>
    <rPh sb="7" eb="9">
      <t>コウカ</t>
    </rPh>
    <phoneticPr fontId="1"/>
  </si>
  <si>
    <t>現況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</si>
  <si>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</si>
  <si>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</si>
  <si>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</si>
  <si>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純益率一覧表（作付増減）</t>
    <rPh sb="0" eb="3">
      <t>ジュンエキリツ</t>
    </rPh>
    <rPh sb="3" eb="6">
      <t>イチランヒョウ</t>
    </rPh>
    <rPh sb="7" eb="9">
      <t>サクツケ</t>
    </rPh>
    <rPh sb="9" eb="11">
      <t>ゾウゲン</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</si>
  <si>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</si>
  <si>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</si>
  <si>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</si>
  <si>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計</t>
    <phoneticPr fontId="1"/>
  </si>
  <si>
    <t>計</t>
    <rPh sb="0" eb="1">
      <t>ケイ</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</si>
  <si>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</si>
  <si>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非常勤雇用賃金
（または就労者工賃）</t>
    <rPh sb="5" eb="7">
      <t>チンギン</t>
    </rPh>
    <rPh sb="12" eb="14">
      <t>シュウロウ</t>
    </rPh>
    <rPh sb="14" eb="15">
      <t>シャ</t>
    </rPh>
    <rPh sb="15" eb="17">
      <t>コウチン</t>
    </rPh>
    <phoneticPr fontId="1"/>
  </si>
  <si>
    <t>４．廃用損失額</t>
    <rPh sb="2" eb="3">
      <t>ハイ</t>
    </rPh>
    <rPh sb="3" eb="4">
      <t>ヨウ</t>
    </rPh>
    <rPh sb="4" eb="6">
      <t>ソンシツ</t>
    </rPh>
    <rPh sb="6" eb="7">
      <t>ガク</t>
    </rPh>
    <phoneticPr fontId="1"/>
  </si>
  <si>
    <t>農業
生産
施設</t>
    <rPh sb="0" eb="2">
      <t>ノウギョウ</t>
    </rPh>
    <rPh sb="3" eb="5">
      <t>セイサン</t>
    </rPh>
    <rPh sb="6" eb="8">
      <t>シセツ</t>
    </rPh>
    <phoneticPr fontId="1"/>
  </si>
  <si>
    <t>付帯
施設</t>
    <rPh sb="0" eb="2">
      <t>フタイ</t>
    </rPh>
    <rPh sb="3" eb="5">
      <t>シセツ</t>
    </rPh>
    <phoneticPr fontId="1"/>
  </si>
  <si>
    <t>加工用に作付面積を増加</t>
    <rPh sb="0" eb="2">
      <t>カコウ</t>
    </rPh>
    <rPh sb="2" eb="3">
      <t>ヨウ</t>
    </rPh>
    <rPh sb="4" eb="6">
      <t>サクツ</t>
    </rPh>
    <rPh sb="6" eb="8">
      <t>メンセキ</t>
    </rPh>
    <rPh sb="9" eb="11">
      <t>ゾウカ</t>
    </rPh>
    <phoneticPr fontId="1"/>
  </si>
  <si>
    <t>販売用に作付面積を増加</t>
    <rPh sb="0" eb="2">
      <t>ハンバイ</t>
    </rPh>
    <rPh sb="2" eb="3">
      <t>ヨウ</t>
    </rPh>
    <rPh sb="4" eb="6">
      <t>サクツケ</t>
    </rPh>
    <rPh sb="6" eb="8">
      <t>メンセキ</t>
    </rPh>
    <rPh sb="9" eb="10">
      <t>フ</t>
    </rPh>
    <rPh sb="10" eb="11">
      <t>カ</t>
    </rPh>
    <phoneticPr fontId="1"/>
  </si>
  <si>
    <t>←本事業の施設整備に伴い、廃用または用途が
  転用される施設がある場合は廃用損失額を算
  定してください。</t>
    <rPh sb="1" eb="2">
      <t>ホン</t>
    </rPh>
    <rPh sb="2" eb="4">
      <t>ジギョウ</t>
    </rPh>
    <rPh sb="5" eb="7">
      <t>シセツ</t>
    </rPh>
    <rPh sb="7" eb="9">
      <t>セイビ</t>
    </rPh>
    <rPh sb="10" eb="11">
      <t>トモナ</t>
    </rPh>
    <rPh sb="13" eb="14">
      <t>ハイ</t>
    </rPh>
    <rPh sb="14" eb="15">
      <t>ヨウ</t>
    </rPh>
    <rPh sb="18" eb="20">
      <t>ヨウト</t>
    </rPh>
    <rPh sb="24" eb="26">
      <t>テンヨウ</t>
    </rPh>
    <rPh sb="29" eb="31">
      <t>シセツ</t>
    </rPh>
    <rPh sb="34" eb="36">
      <t>バアイ</t>
    </rPh>
    <rPh sb="37" eb="38">
      <t>ハイ</t>
    </rPh>
    <rPh sb="38" eb="39">
      <t>ヨウ</t>
    </rPh>
    <rPh sb="39" eb="41">
      <t>ソンシツ</t>
    </rPh>
    <rPh sb="41" eb="42">
      <t>ガク</t>
    </rPh>
    <rPh sb="43" eb="44">
      <t>サン</t>
    </rPh>
    <rPh sb="47" eb="48">
      <t>サダム</t>
    </rPh>
    <phoneticPr fontId="1"/>
  </si>
  <si>
    <t>注）本表は参考例です。実際の事業計画に従っ
　て算定項目を選択してください。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4" eb="26">
      <t>サンテイ</t>
    </rPh>
    <rPh sb="26" eb="28">
      <t>コウモク</t>
    </rPh>
    <rPh sb="29" eb="31">
      <t>センタク</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</si>
  <si>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</si>
  <si>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　    鉄骨鉄筋コンクリート造、鉄筋コンクリート造</t>
    <phoneticPr fontId="1"/>
  </si>
  <si>
    <t>　　　コンクリート造、れんが造、石造
　　　又はブロック造</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</si>
  <si>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</si>
  <si>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</si>
  <si>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現況作付面積</t>
    <rPh sb="0" eb="2">
      <t>ゲンキョウ</t>
    </rPh>
    <rPh sb="2" eb="4">
      <t>サクツケ</t>
    </rPh>
    <rPh sb="4" eb="6">
      <t>メンセキ</t>
    </rPh>
    <phoneticPr fontId="1"/>
  </si>
  <si>
    <t>計画作付面積</t>
    <rPh sb="0" eb="2">
      <t>ケイカク</t>
    </rPh>
    <rPh sb="2" eb="4">
      <t>サクツケ</t>
    </rPh>
    <rPh sb="4" eb="6">
      <t>メンセキ</t>
    </rPh>
    <phoneticPr fontId="1"/>
  </si>
  <si>
    <t>現況単収</t>
    <rPh sb="0" eb="2">
      <t>ゲンキョウ</t>
    </rPh>
    <rPh sb="2" eb="4">
      <t>タンシュウ</t>
    </rPh>
    <phoneticPr fontId="1"/>
  </si>
  <si>
    <t>現況生産物単価</t>
    <rPh sb="0" eb="2">
      <t>ゲンキョウ</t>
    </rPh>
    <rPh sb="2" eb="5">
      <t>セイサンブツ</t>
    </rPh>
    <rPh sb="5" eb="7">
      <t>タンカ</t>
    </rPh>
    <phoneticPr fontId="1"/>
  </si>
  <si>
    <t>純益率</t>
    <rPh sb="0" eb="3">
      <t>ジュンエキリツ</t>
    </rPh>
    <phoneticPr fontId="1"/>
  </si>
  <si>
    <t>按分率</t>
    <rPh sb="0" eb="2">
      <t>アンブン</t>
    </rPh>
    <rPh sb="2" eb="3">
      <t>リツ</t>
    </rPh>
    <phoneticPr fontId="1"/>
  </si>
  <si>
    <t>：事業実施前の作付面積</t>
    <rPh sb="1" eb="3">
      <t>ジギョウ</t>
    </rPh>
    <rPh sb="3" eb="6">
      <t>ジッシマエ</t>
    </rPh>
    <rPh sb="7" eb="9">
      <t>サクツケ</t>
    </rPh>
    <rPh sb="9" eb="11">
      <t>メンセキ</t>
    </rPh>
    <phoneticPr fontId="1"/>
  </si>
  <si>
    <t>：事業実施後の作付面積</t>
    <rPh sb="1" eb="3">
      <t>ジギョウ</t>
    </rPh>
    <rPh sb="3" eb="6">
      <t>ジッシゴ</t>
    </rPh>
    <rPh sb="7" eb="9">
      <t>サクツケ</t>
    </rPh>
    <rPh sb="9" eb="11">
      <t>メンセキ</t>
    </rPh>
    <phoneticPr fontId="1"/>
  </si>
  <si>
    <t>：事業実施前の単位面積あたり収量（年間で複数回収穫している場合は１回当たりの収穫量×収穫回数）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</si>
  <si>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</si>
  <si>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</si>
  <si>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</si>
  <si>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</si>
  <si>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×100</t>
    <phoneticPr fontId="1"/>
  </si>
  <si>
    <t>＝100－</t>
    <phoneticPr fontId="1"/>
  </si>
  <si>
    <t>　 作付増減純益率（％）</t>
    <rPh sb="2" eb="4">
      <t>サクツケ</t>
    </rPh>
    <rPh sb="4" eb="6">
      <t>ゾウゲン</t>
    </rPh>
    <rPh sb="6" eb="8">
      <t>ジュンエキ</t>
    </rPh>
    <rPh sb="8" eb="9">
      <t>リツ</t>
    </rPh>
    <phoneticPr fontId="1"/>
  </si>
  <si>
    <t>単位面積当たりの生産費</t>
    <rPh sb="0" eb="2">
      <t>タンイ</t>
    </rPh>
    <rPh sb="2" eb="4">
      <t>メンセキ</t>
    </rPh>
    <rPh sb="4" eb="5">
      <t>ア</t>
    </rPh>
    <rPh sb="8" eb="11">
      <t>セイサンヒ</t>
    </rPh>
    <phoneticPr fontId="1"/>
  </si>
  <si>
    <t>単位面積当たりの主産物価格</t>
    <rPh sb="0" eb="2">
      <t>タンイ</t>
    </rPh>
    <rPh sb="2" eb="4">
      <t>メンセキ</t>
    </rPh>
    <rPh sb="4" eb="5">
      <t>ア</t>
    </rPh>
    <rPh sb="8" eb="11">
      <t>シュサンブツ</t>
    </rPh>
    <rPh sb="11" eb="13">
      <t>カカク</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</si>
  <si>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</si>
  <si>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計画単収</t>
    <rPh sb="0" eb="2">
      <t>ケイカク</t>
    </rPh>
    <rPh sb="2" eb="4">
      <t>タンシュウ</t>
    </rPh>
    <phoneticPr fontId="1"/>
  </si>
  <si>
    <t>：事業実施後の単位面積あたり収量見込み（年間で複数回収穫する場合は１回当たりの収穫量×収穫回数）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</si>
  <si>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</si>
  <si>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</si>
  <si>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</si>
  <si>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単位面積当たりの主産物価格</t>
    <rPh sb="0" eb="1">
      <t>タンイ</t>
    </rPh>
    <rPh sb="1" eb="3">
      <t>メンセキ</t>
    </rPh>
    <rPh sb="3" eb="4">
      <t>ア</t>
    </rPh>
    <rPh sb="7" eb="10">
      <t>シュサンブツ</t>
    </rPh>
    <rPh sb="10" eb="12">
      <t>カカク</t>
    </rPh>
    <phoneticPr fontId="1"/>
  </si>
  <si>
    <t>単位面積当たりの生産費</t>
    <rPh sb="0" eb="1">
      <t>タンイ</t>
    </rPh>
    <rPh sb="1" eb="3">
      <t>メンセキ</t>
    </rPh>
    <rPh sb="3" eb="4">
      <t>ア</t>
    </rPh>
    <rPh sb="7" eb="10">
      <t>セイサンヒ</t>
    </rPh>
    <phoneticPr fontId="1"/>
  </si>
  <si>
    <r>
      <t>　　　単収増加純益率（％）＝100-（100－作付増減純益率</t>
    </r>
    <r>
      <rPr>
        <vertAlign val="superscript"/>
        <sz val="11"/>
        <color theme="1"/>
        <rFont val="ＭＳ Ｐ明朝"/>
        <family val="1"/>
        <charset val="128"/>
      </rPr>
      <t>※１</t>
    </r>
    <r>
      <rPr>
        <sz val="11"/>
        <color theme="1"/>
        <rFont val="ＭＳ Ｐ明朝"/>
        <family val="1"/>
        <charset val="128"/>
      </rPr>
      <t>）×0.265</t>
    </r>
    <r>
      <rPr>
        <vertAlign val="superscript"/>
        <sz val="11"/>
        <color theme="1"/>
        <rFont val="ＭＳ Ｐ明朝"/>
        <family val="1"/>
        <charset val="128"/>
      </rPr>
      <t>※２</t>
    </r>
    <rPh sb="3" eb="5">
      <t>タンシュウ</t>
    </rPh>
    <rPh sb="5" eb="7">
      <t>ゾウカ</t>
    </rPh>
    <rPh sb="7" eb="9">
      <t>ジュンエキ</t>
    </rPh>
    <rPh sb="9" eb="10">
      <t>リツ</t>
    </rPh>
    <phoneticPr fontId="1"/>
  </si>
  <si>
    <t>　　　※２　0.265：作付増減生産費に対する単収増加生産費の比率（定数）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</si>
  <si>
    <t>　　　※１　作付増減純益率（％）</t>
    <rPh sb="6" eb="8">
      <t>サクツケ</t>
    </rPh>
    <rPh sb="8" eb="10">
      <t>ゾウゲン</t>
    </rPh>
    <rPh sb="10" eb="12">
      <t>ジュンエキ</t>
    </rPh>
    <rPh sb="12" eb="13">
      <t>リツ</t>
    </rPh>
    <phoneticPr fontId="1"/>
  </si>
  <si>
    <t>生産物単価（現況）</t>
    <rPh sb="0" eb="3">
      <t>セイサンブツ</t>
    </rPh>
    <rPh sb="3" eb="5">
      <t>タンカ</t>
    </rPh>
    <rPh sb="6" eb="8">
      <t>ゲンキョウ</t>
    </rPh>
    <phoneticPr fontId="1"/>
  </si>
  <si>
    <t>生産物単価（計画）</t>
    <rPh sb="0" eb="2">
      <t>セイサン</t>
    </rPh>
    <rPh sb="2" eb="3">
      <t>ブツ</t>
    </rPh>
    <rPh sb="3" eb="5">
      <t>タンカ</t>
    </rPh>
    <rPh sb="6" eb="8">
      <t>ケイカク</t>
    </rPh>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</si>
  <si>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</si>
  <si>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</si>
  <si>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</si>
  <si>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</si>
  <si>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</si>
  <si>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：事業実施後の単位面積あたり収量見込み（年間で複数回収穫する場合は１回当たりの収穫量</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</si>
  <si>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×収穫回数）</t>
    <phoneticPr fontId="1"/>
  </si>
  <si>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</si>
  <si>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</si>
  <si>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</si>
  <si>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</si>
  <si>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：事業実施後の単位面積あたり収量見込みを基本とし、歩留まりを考慮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</si>
  <si>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</si>
  <si>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</si>
  <si>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に注意</t>
    <rPh sb="2" eb="4">
      <t>チュウイ</t>
    </rPh>
    <phoneticPr fontId="1"/>
  </si>
  <si>
    <t>　品質向上効果を算定している場合は、最大でも品質向上効果における計画単収を超えないよう</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</si>
  <si>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現在販売量</t>
    <rPh sb="0" eb="2">
      <t>ゲンザイ</t>
    </rPh>
    <rPh sb="2" eb="5">
      <t>ハンバイリョウ</t>
    </rPh>
    <phoneticPr fontId="1"/>
  </si>
  <si>
    <t>計画販売量</t>
    <rPh sb="0" eb="2">
      <t>ケイカク</t>
    </rPh>
    <rPh sb="2" eb="5">
      <t>ハンバイリョウ</t>
    </rPh>
    <phoneticPr fontId="1"/>
  </si>
  <si>
    <t>計画販売単価</t>
    <rPh sb="0" eb="2">
      <t>ケイカク</t>
    </rPh>
    <rPh sb="2" eb="4">
      <t>ハンバイ</t>
    </rPh>
    <rPh sb="4" eb="6">
      <t>タンカ</t>
    </rPh>
    <phoneticPr fontId="1"/>
  </si>
  <si>
    <t>生産に係る経費</t>
    <rPh sb="0" eb="2">
      <t>セイサン</t>
    </rPh>
    <rPh sb="3" eb="4">
      <t>カカ</t>
    </rPh>
    <rPh sb="5" eb="7">
      <t>ケイヒ</t>
    </rPh>
    <phoneticPr fontId="1"/>
  </si>
  <si>
    <t>：事業実施前の販売量</t>
    <rPh sb="1" eb="3">
      <t>ジギョウ</t>
    </rPh>
    <rPh sb="3" eb="6">
      <t>ジッシマエ</t>
    </rPh>
    <rPh sb="7" eb="10">
      <t>ハンバイリョウ</t>
    </rPh>
    <phoneticPr fontId="1"/>
  </si>
  <si>
    <t>：事業実施後に見込まれる販売量</t>
    <rPh sb="1" eb="3">
      <t>ジギョウ</t>
    </rPh>
    <rPh sb="3" eb="6">
      <t>ジッシゴ</t>
    </rPh>
    <rPh sb="7" eb="9">
      <t>ミコ</t>
    </rPh>
    <rPh sb="12" eb="14">
      <t>ハンバイ</t>
    </rPh>
    <rPh sb="14" eb="15">
      <t>リョウ</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</si>
  <si>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</si>
  <si>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</si>
  <si>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現在流通・販売経費</t>
    <rPh sb="0" eb="2">
      <t>ゲンザイ</t>
    </rPh>
    <rPh sb="2" eb="4">
      <t>リュウツウ</t>
    </rPh>
    <rPh sb="5" eb="7">
      <t>ハンバイ</t>
    </rPh>
    <rPh sb="7" eb="9">
      <t>ケイヒ</t>
    </rPh>
    <phoneticPr fontId="1"/>
  </si>
  <si>
    <t>計画流通・販売経費</t>
    <rPh sb="0" eb="2">
      <t>ケイカク</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</si>
  <si>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</si>
  <si>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</si>
  <si>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</si>
  <si>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</si>
  <si>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常勤雇用賃金</t>
    <rPh sb="0" eb="2">
      <t>ジョウキン</t>
    </rPh>
    <rPh sb="2" eb="4">
      <t>コヨウ</t>
    </rPh>
    <rPh sb="4" eb="6">
      <t>チンギン</t>
    </rPh>
    <phoneticPr fontId="1"/>
  </si>
  <si>
    <t>営業日数</t>
    <rPh sb="0" eb="2">
      <t>エイギョウ</t>
    </rPh>
    <rPh sb="2" eb="4">
      <t>ニッスウ</t>
    </rPh>
    <phoneticPr fontId="1"/>
  </si>
  <si>
    <t>非常勤雇用賃金</t>
    <rPh sb="0" eb="1">
      <t>ヒ</t>
    </rPh>
    <rPh sb="1" eb="3">
      <t>ジョウキン</t>
    </rPh>
    <rPh sb="3" eb="5">
      <t>コヨウ</t>
    </rPh>
    <rPh sb="5" eb="7">
      <t>チンギン</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</si>
  <si>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</si>
  <si>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</si>
  <si>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</si>
  <si>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</si>
  <si>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</si>
  <si>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：事業実施後に見込まれる非常勤雇用者または雇用契約によらない就労者の１人１日当たりの賃金ま</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</si>
  <si>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　たは工賃</t>
    <rPh sb="3" eb="5">
      <t>コウチン</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</si>
  <si>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</si>
  <si>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現在年平均維持管理費</t>
    <rPh sb="0" eb="2">
      <t>ゲンザイ</t>
    </rPh>
    <rPh sb="2" eb="5">
      <t>ネンヘイキン</t>
    </rPh>
    <rPh sb="5" eb="7">
      <t>イジ</t>
    </rPh>
    <rPh sb="7" eb="10">
      <t>カンリヒ</t>
    </rPh>
    <phoneticPr fontId="1"/>
  </si>
  <si>
    <t>計画年平均維持管理費</t>
    <rPh sb="0" eb="2">
      <t>ケイカク</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</si>
  <si>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</si>
  <si>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</si>
  <si>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</si>
  <si>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　　　　　　数年に１度行う低コスト耐候性ハウスのプラスチックフィルムの張替えなども年あたりに平準化して算入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</si>
  <si>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</si>
  <si>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経過
年数</t>
    <rPh sb="0" eb="2">
      <t>ケイカ</t>
    </rPh>
    <rPh sb="3" eb="5">
      <t>ネンスウ</t>
    </rPh>
    <phoneticPr fontId="1"/>
  </si>
  <si>
    <t>⑥＝
⑤－④</t>
    <phoneticPr fontId="1"/>
  </si>
  <si>
    <t>　　　入力してください。</t>
    <rPh sb="3" eb="5">
      <t>ニュウリョク</t>
    </rPh>
    <phoneticPr fontId="1"/>
  </si>
  <si>
    <t>※３　廃用または転用される時点の残存価格が明らかな場合は、「廃用損失額」欄に金額を直接</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</si>
  <si>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r>
      <rPr>
        <sz val="10"/>
        <color theme="1"/>
        <rFont val="ＭＳ Ｐゴシック"/>
        <family val="3"/>
        <charset val="128"/>
        <scheme val="minor"/>
      </rPr>
      <t>同左簿価</t>
    </r>
    <r>
      <rPr>
        <sz val="11"/>
        <color theme="1"/>
        <rFont val="ＭＳ Ｐゴシック"/>
        <family val="2"/>
        <charset val="128"/>
        <scheme val="minor"/>
      </rPr>
      <t xml:space="preserve">
</t>
    </r>
    <r>
      <rPr>
        <sz val="9"/>
        <color theme="1"/>
        <rFont val="ＭＳ Ｐゴシック"/>
        <family val="3"/>
        <charset val="128"/>
        <scheme val="minor"/>
      </rPr>
      <t>（整備・購入時の価格）</t>
    </r>
    <r>
      <rPr>
        <sz val="11"/>
        <color theme="1"/>
        <rFont val="ＭＳ Ｐゴシック"/>
        <family val="2"/>
        <charset val="128"/>
        <scheme val="minor"/>
      </rPr>
      <t xml:space="preserve">
</t>
    </r>
    <r>
      <rPr>
        <sz val="9"/>
        <color theme="1"/>
        <rFont val="ＭＳ Ｐゴシック"/>
        <family val="3"/>
        <charset val="128"/>
        <scheme val="minor"/>
      </rPr>
      <t>※更新した場合はその価格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</si>
  <si>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rPr>
        <sz val="10"/>
        <color theme="1"/>
        <rFont val="ＭＳ Ｐゴシック"/>
        <family val="3"/>
        <charset val="128"/>
        <scheme val="minor"/>
      </rPr>
      <t>耐用年数</t>
    </r>
    <r>
      <rPr>
        <sz val="11"/>
        <color theme="1"/>
        <rFont val="ＭＳ Ｐゴシック"/>
        <family val="2"/>
        <charset val="128"/>
        <scheme val="minor"/>
      </rPr>
      <t xml:space="preserve">
</t>
    </r>
    <r>
      <rPr>
        <sz val="9"/>
        <color theme="1"/>
        <rFont val="ＭＳ Ｐゴシック"/>
        <family val="3"/>
        <charset val="128"/>
        <scheme val="minor"/>
      </rPr>
      <t>（減価償却期間）</t>
    </r>
    <rPh sb="0" eb="2">
      <t>タイヨウ</t>
    </rPh>
    <rPh sb="2" eb="4">
      <t>ネンスウ</t>
    </rPh>
    <rPh sb="6" eb="8">
      <t>ゲンカ</t>
    </rPh>
    <rPh sb="8" eb="10">
      <t>ショウキャク</t>
    </rPh>
    <rPh sb="10" eb="12">
      <t>キカン</t>
    </rPh>
    <phoneticPr fontId="1"/>
  </si>
  <si>
    <r>
      <rPr>
        <sz val="10"/>
        <color theme="1"/>
        <rFont val="ＭＳ Ｐゴシック"/>
        <family val="3"/>
        <charset val="128"/>
        <scheme val="minor"/>
      </rPr>
      <t xml:space="preserve">設置・
購入年
</t>
    </r>
    <r>
      <rPr>
        <sz val="9"/>
        <color theme="1"/>
        <rFont val="ＭＳ Ｐゴシック"/>
        <family val="3"/>
        <charset val="128"/>
        <scheme val="minor"/>
      </rPr>
      <t>（西暦）</t>
    </r>
    <r>
      <rPr>
        <sz val="11"/>
        <color theme="1"/>
        <rFont val="ＭＳ Ｐゴシック"/>
        <family val="2"/>
        <charset val="128"/>
        <scheme val="minor"/>
      </rPr>
      <t xml:space="preserve">
</t>
    </r>
    <r>
      <rPr>
        <sz val="9"/>
        <color theme="1"/>
        <rFont val="ＭＳ Ｐゴシック"/>
        <family val="3"/>
        <charset val="128"/>
        <scheme val="minor"/>
      </rPr>
      <t>※更新した
場合は
その年</t>
    </r>
    <rPh sb="0" eb="2">
      <t>セッチ</t>
    </rPh>
    <rPh sb="4" eb="6">
      <t>コウニュウ</t>
    </rPh>
    <rPh sb="6" eb="7">
      <t>ネン</t>
    </rPh>
    <rPh sb="9" eb="11">
      <t>セイレキ</t>
    </rPh>
    <rPh sb="14" eb="16">
      <t>コウシン</t>
    </rPh>
    <rPh sb="19" eb="21">
      <t>バアイ</t>
    </rPh>
    <rPh sb="25" eb="26">
      <t>トシ</t>
    </rPh>
    <phoneticPr fontId="1"/>
  </si>
  <si>
    <r>
      <rPr>
        <sz val="10"/>
        <color theme="1"/>
        <rFont val="ＭＳ Ｐゴシック"/>
        <family val="3"/>
        <charset val="128"/>
        <scheme val="minor"/>
      </rPr>
      <t>新たに整備する施設の利用開始年</t>
    </r>
    <r>
      <rPr>
        <sz val="11"/>
        <color theme="1"/>
        <rFont val="ＭＳ Ｐゴシック"/>
        <family val="2"/>
        <charset val="128"/>
        <scheme val="minor"/>
      </rPr>
      <t xml:space="preserve">
</t>
    </r>
    <r>
      <rPr>
        <sz val="9"/>
        <color theme="1"/>
        <rFont val="ＭＳ Ｐゴシック"/>
        <family val="3"/>
        <charset val="128"/>
        <scheme val="minor"/>
      </rPr>
      <t>（西暦）</t>
    </r>
    <rPh sb="0" eb="1">
      <t>アラ</t>
    </rPh>
    <rPh sb="3" eb="5">
      <t>セイビ</t>
    </rPh>
    <rPh sb="7" eb="9">
      <t>シセツ</t>
    </rPh>
    <rPh sb="10" eb="12">
      <t>リヨウ</t>
    </rPh>
    <rPh sb="12" eb="14">
      <t>カイシ</t>
    </rPh>
    <rPh sb="14" eb="15">
      <t>ネン</t>
    </rPh>
    <rPh sb="17" eb="19">
      <t>セイレキ</t>
    </rPh>
    <phoneticPr fontId="1"/>
  </si>
  <si>
    <r>
      <rPr>
        <sz val="10"/>
        <color theme="1"/>
        <rFont val="ＭＳ Ｐゴシック"/>
        <family val="3"/>
        <charset val="128"/>
        <scheme val="minor"/>
      </rPr>
      <t xml:space="preserve">廃用損失額
</t>
    </r>
    <r>
      <rPr>
        <sz val="11"/>
        <color theme="1"/>
        <rFont val="ＭＳ Ｐゴシック"/>
        <family val="2"/>
        <charset val="128"/>
        <scheme val="minor"/>
      </rPr>
      <t xml:space="preserve">
</t>
    </r>
    <r>
      <rPr>
        <sz val="9"/>
        <color theme="1"/>
        <rFont val="ＭＳ Ｐゴシック"/>
        <family val="3"/>
        <charset val="128"/>
        <scheme val="minor"/>
      </rPr>
      <t>※最小値”0”</t>
    </r>
    <rPh sb="0" eb="1">
      <t>ハイ</t>
    </rPh>
    <rPh sb="1" eb="2">
      <t>ヨウ</t>
    </rPh>
    <rPh sb="2" eb="4">
      <t>ソンシツ</t>
    </rPh>
    <rPh sb="4" eb="5">
      <t>ガク</t>
    </rPh>
    <rPh sb="8" eb="11">
      <t>サイショウチ</t>
    </rPh>
    <phoneticPr fontId="1"/>
  </si>
  <si>
    <t>　　　コンクリート造、れんが造、石造又はブロック造</t>
    <phoneticPr fontId="1"/>
  </si>
  <si>
    <t>　施設の整備により農作物の作付面積が増加する場合に算定します。</t>
    <rPh sb="9" eb="10">
      <t>ノウ</t>
    </rPh>
    <rPh sb="10" eb="12">
      <t>サクモツ</t>
    </rPh>
    <rPh sb="22" eb="24">
      <t>バアイ</t>
    </rPh>
    <rPh sb="25" eb="27">
      <t>サンテイ</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</si>
  <si>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7" eb="89">
      <t>ジギョウ</t>
    </rPh>
    <rPh sb="89" eb="91">
      <t>ジッシ</t>
    </rPh>
    <rPh sb="91" eb="92">
      <t>ゴ</t>
    </rPh>
    <rPh sb="93" eb="95">
      <t>シンキ</t>
    </rPh>
    <rPh sb="95" eb="97">
      <t>ドウニュウ</t>
    </rPh>
    <rPh sb="97" eb="99">
      <t>サクモツ</t>
    </rPh>
    <rPh sb="100" eb="102">
      <t>サンテイ</t>
    </rPh>
    <rPh sb="102" eb="104">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</si>
  <si>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3" eb="55">
      <t>ジギョウ</t>
    </rPh>
    <rPh sb="55" eb="57">
      <t>ジッシ</t>
    </rPh>
    <rPh sb="57" eb="58">
      <t>ゴ</t>
    </rPh>
    <rPh sb="59" eb="61">
      <t>シンキ</t>
    </rPh>
    <rPh sb="61" eb="63">
      <t>ドウニュウ</t>
    </rPh>
    <rPh sb="63" eb="65">
      <t>サクモツ</t>
    </rPh>
    <rPh sb="66" eb="68">
      <t>サンテイ</t>
    </rPh>
    <rPh sb="68" eb="70">
      <t>タイショウ</t>
    </rPh>
    <phoneticPr fontId="1"/>
  </si>
  <si>
    <r>
      <t>　自家生産及び連携する農業経営体等が生産する農畜産物を原材料として供給する農産物加工施設を整備する場合に算定します</t>
    </r>
    <r>
      <rPr>
        <sz val="11"/>
        <color rgb="FF0000FF"/>
        <rFont val="ＭＳ Ｐ明朝"/>
        <family val="1"/>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</si>
  <si>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</si>
  <si>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　　自家生産及び連携する農業経営体等が生産・製造する農林水産物や加工品の販売施設を整備することで、流通や販売に要する経費の増減が見込まれる場合に算定します。</t>
    <rPh sb="22" eb="24">
      <t>セイゾウ</t>
    </rPh>
    <rPh sb="49" eb="51">
      <t>リュウツウ</t>
    </rPh>
    <rPh sb="52" eb="54">
      <t>ハンバイ</t>
    </rPh>
    <rPh sb="55" eb="56">
      <t>ヨウ</t>
    </rPh>
    <rPh sb="58" eb="60">
      <t>ケイヒ</t>
    </rPh>
    <rPh sb="61" eb="63">
      <t>ゾウゲン</t>
    </rPh>
    <rPh sb="64" eb="66">
      <t>ミコ</t>
    </rPh>
    <phoneticPr fontId="1"/>
  </si>
  <si>
    <t>　施設整備に伴う作業量の増加や労働環境の整備により、新たに農業及び農業関連事業に携る者の就労が見込まれる場合に算定します。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2" eb="43">
      <t>シャ</t>
    </rPh>
    <rPh sb="44" eb="46">
      <t>シュウロウ</t>
    </rPh>
    <rPh sb="47" eb="49">
      <t>ミコ</t>
    </rPh>
    <rPh sb="52" eb="54">
      <t>バアイ</t>
    </rPh>
    <rPh sb="55" eb="57">
      <t>サンテイ</t>
    </rPh>
    <phoneticPr fontId="1"/>
  </si>
  <si>
    <t>　老朽化した施設を改修することで節減される維持管理費または新たな施設の整備により維持管理費が発生する効果（マイナス効果）を算定します。</t>
    <rPh sb="1" eb="4">
      <t>ロウキュウカ</t>
    </rPh>
    <rPh sb="6" eb="8">
      <t>シセツ</t>
    </rPh>
    <rPh sb="9" eb="11">
      <t>カイシュウ</t>
    </rPh>
    <rPh sb="16" eb="18">
      <t>セツゲン</t>
    </rPh>
    <rPh sb="21" eb="23">
      <t>イジ</t>
    </rPh>
    <rPh sb="23" eb="26">
      <t>カンリヒ</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</si>
  <si>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</si>
  <si>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</si>
  <si>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</si>
  <si>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⑧＝(③×④×⑤×⑥×⑦)÷100</t>
    <phoneticPr fontId="1"/>
  </si>
  <si>
    <t>③＝(①×②)÷100</t>
    <phoneticPr fontId="1"/>
  </si>
  <si>
    <t>(①－（③×⑥）)÷1000</t>
    <phoneticPr fontId="1"/>
  </si>
  <si>
    <t>年総効果額　②</t>
    <rPh sb="1" eb="2">
      <t>ソウ</t>
    </rPh>
    <phoneticPr fontId="1"/>
  </si>
  <si>
    <t>（３）品質等向上効果</t>
    <rPh sb="3" eb="5">
      <t>ヒンシツ</t>
    </rPh>
    <rPh sb="5" eb="6">
      <t>トウ</t>
    </rPh>
    <rPh sb="6" eb="8">
      <t>コウジョウ</t>
    </rPh>
    <rPh sb="8" eb="10">
      <t>コウカ</t>
    </rPh>
    <phoneticPr fontId="1"/>
  </si>
  <si>
    <t>（減価額）</t>
    <phoneticPr fontId="1"/>
  </si>
  <si>
    <t>品質等向上効果</t>
    <rPh sb="2" eb="3">
      <t>トウ</t>
    </rPh>
    <rPh sb="5" eb="7">
      <t>コウカ</t>
    </rPh>
    <phoneticPr fontId="1"/>
  </si>
  <si>
    <t>△</t>
  </si>
  <si>
    <t>△</t>
    <phoneticPr fontId="1"/>
  </si>
  <si>
    <t>※３　本表では、農山漁村発イノベーション整備事業（農福連携型）で比較的算定対象になりやすいと想定される効果項目を抜粋しています。
　　　 このほかの効果項目については、「農山漁村振興交付金（農山漁村発イノベーション対策のうち農山漁村発イノベーション等整備事業）
　　費用対効果算定要領」（令和４年４月１日付け３農振第3018号農村振興局長通知）をご参照いただき、年効果額の内訳を追加してください。</t>
    <rPh sb="3" eb="4">
      <t>ホン</t>
    </rPh>
    <rPh sb="4" eb="5">
      <t>ヒョウ</t>
    </rPh>
    <rPh sb="8" eb="12">
      <t>ノウサンギョソン</t>
    </rPh>
    <rPh sb="12" eb="13">
      <t>ハツ</t>
    </rPh>
    <rPh sb="20" eb="24">
      <t>セイビジギョウ</t>
    </rPh>
    <rPh sb="29" eb="30">
      <t>ガタ</t>
    </rPh>
    <rPh sb="99" eb="100">
      <t>ハツ</t>
    </rPh>
    <rPh sb="107" eb="109">
      <t>タイサク</t>
    </rPh>
    <rPh sb="115" eb="116">
      <t>ソン</t>
    </rPh>
    <rPh sb="116" eb="117">
      <t>ハツ</t>
    </rPh>
    <rPh sb="124" eb="125">
      <t>トウ</t>
    </rPh>
    <rPh sb="125" eb="127">
      <t>セイビ</t>
    </rPh>
    <rPh sb="127" eb="129">
      <t>ジギョウ</t>
    </rPh>
    <rPh sb="144" eb="146">
      <t>レイワ</t>
    </rPh>
    <rPh sb="181" eb="182">
      <t>ネン</t>
    </rPh>
    <rPh sb="182" eb="184">
      <t>コウカ</t>
    </rPh>
    <rPh sb="184" eb="185">
      <t>ガク</t>
    </rPh>
    <rPh sb="186" eb="188">
      <t>ウチワケ</t>
    </rPh>
    <rPh sb="189" eb="191">
      <t>ツイカ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</si>
</sst>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28" x14ac:knownFonts="1">
    <font>
      <sz val="11"/>
      <color theme="1"/>
      <name val="ＭＳ Ｐゴシック"/>
      <family val="2"/>
      <charset val="128"/>
      <scheme val="minor"/>
    </font>
    <font>
      <sz val="6"/>
      <name val="ＭＳ Ｐゴシック"/>
      <family val="2"/>
      <charset val="128"/>
      <scheme val="minor"/>
    </font>
    <font>
      <sz val="10"/>
      <color theme="1"/>
      <name val="ＭＳ Ｐ明朝"/>
      <family val="1"/>
      <charset val="128"/>
    </font>
    <font>
      <sz val="11"/>
      <color theme="1"/>
      <name val="ＭＳ Ｐゴシック"/>
      <family val="2"/>
      <charset val="128"/>
      <scheme val="minor"/>
    </font>
    <font>
      <sz val="8"/>
      <color theme="1"/>
      <name val="ＭＳ Ｐゴシック"/>
      <family val="2"/>
      <charset val="128"/>
      <scheme val="minor"/>
    </font>
    <font>
      <sz val="9"/>
      <color theme="1"/>
      <name val="ＭＳ Ｐゴシック"/>
      <family val="2"/>
      <charset val="128"/>
      <scheme val="minor"/>
    </font>
    <font>
      <b/>
      <sz val="11"/>
      <color rgb="FFFF0000"/>
      <name val="ＭＳ Ｐゴシック"/>
      <family val="3"/>
      <charset val="128"/>
      <scheme val="minor"/>
    </font>
    <font>
      <u/>
      <sz val="11"/>
      <color theme="10"/>
      <name val="ＭＳ Ｐゴシック"/>
      <family val="2"/>
      <charset val="128"/>
      <scheme val="minor"/>
    </font>
    <font>
      <b/>
      <sz val="11"/>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11"/>
      <color rgb="FF0000FF"/>
      <name val="ＭＳ Ｐゴシック"/>
      <family val="2"/>
      <charset val="128"/>
      <scheme val="minor"/>
    </font>
    <font>
      <sz val="11"/>
      <color rgb="FF0000FF"/>
      <name val="ＭＳ Ｐゴシック"/>
      <family val="3"/>
      <charset val="128"/>
      <scheme val="minor"/>
    </font>
    <font>
      <sz val="11"/>
      <color rgb="FF0000FF"/>
      <name val="ＭＳ Ｐ明朝"/>
      <family val="1"/>
      <charset val="128"/>
    </font>
    <font>
      <sz val="9"/>
      <color rgb="FF0000FF"/>
      <name val="ＭＳ Ｐゴシック"/>
      <family val="2"/>
      <charset val="128"/>
      <scheme val="minor"/>
    </font>
    <font>
      <sz val="11"/>
      <color theme="1"/>
      <name val="ＭＳ Ｐ明朝"/>
      <family val="1"/>
      <charset val="128"/>
    </font>
    <font>
      <sz val="9"/>
      <color theme="1"/>
      <name val="ＭＳ Ｐ明朝"/>
      <family val="1"/>
      <charset val="128"/>
    </font>
    <font>
      <vertAlign val="superscript"/>
      <sz val="9"/>
      <color theme="1"/>
      <name val="ＭＳ Ｐ明朝"/>
      <family val="1"/>
      <charset val="128"/>
    </font>
    <font>
      <b/>
      <sz val="11"/>
      <name val="ＭＳ Ｐゴシック"/>
      <family val="3"/>
      <charset val="128"/>
      <scheme val="minor"/>
    </font>
    <font>
      <b/>
      <sz val="11"/>
      <color theme="1"/>
      <name val="ＭＳ Ｐ明朝"/>
      <family val="1"/>
      <charset val="128"/>
    </font>
    <font>
      <sz val="20"/>
      <color theme="1"/>
      <name val="ＭＳ Ｐ明朝"/>
      <family val="1"/>
      <charset val="128"/>
    </font>
    <font>
      <sz val="11"/>
      <color theme="1"/>
      <name val="ＭＳ 明朝"/>
      <family val="1"/>
      <charset val="128"/>
    </font>
    <font>
      <sz val="10"/>
      <color theme="1"/>
      <name val="ＭＳ Ｐゴシック"/>
      <family val="2"/>
      <charset val="128"/>
      <scheme val="minor"/>
    </font>
    <font>
      <sz val="10"/>
      <color theme="1"/>
      <name val="ＭＳ Ｐゴシック"/>
      <family val="3"/>
      <charset val="128"/>
      <scheme val="minor"/>
    </font>
    <font>
      <sz val="10"/>
      <color rgb="FF0000FF"/>
      <name val="ＭＳ Ｐ明朝"/>
      <family val="1"/>
      <charset val="128"/>
    </font>
    <font>
      <sz val="11"/>
      <color rgb="FF0000FF"/>
      <name val="ＭＳ 明朝"/>
      <family val="1"/>
      <charset val="128"/>
    </font>
    <font>
      <vertAlign val="superscript"/>
      <sz val="11"/>
      <color theme="1"/>
      <name val="ＭＳ Ｐ明朝"/>
      <family val="1"/>
      <charset val="128"/>
    </font>
    <font>
      <sz val="11"/>
      <name val="ＭＳ Ｐ明朝"/>
      <family val="1"/>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cellStyleXfs>
  <cellXfs count="270">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0" fillId="0" borderId="4" xfId="0" applyBorder="1">
      <alignment vertical="center"/>
    </xf>
    <xf numFmtId="0" fontId="0" fillId="0" borderId="3" xfId="0" applyBorder="1">
      <alignment vertical="center"/>
    </xf>
    <xf numFmtId="0" fontId="4" fillId="0" borderId="10" xfId="0" applyFont="1" applyBorder="1">
      <alignment vertical="center"/>
    </xf>
    <xf numFmtId="0" fontId="0" fillId="0" borderId="1" xfId="0" applyBorder="1" applyAlignment="1">
      <alignment horizontal="right" vertical="center"/>
    </xf>
    <xf numFmtId="0" fontId="0" fillId="0" borderId="3" xfId="0" applyBorder="1" applyAlignment="1">
      <alignment horizontal="center" vertical="center"/>
    </xf>
    <xf numFmtId="38" fontId="0" fillId="2" borderId="10" xfId="1" applyFont="1" applyFill="1" applyBorder="1">
      <alignment vertical="center"/>
    </xf>
    <xf numFmtId="0" fontId="0" fillId="2" borderId="11" xfId="0" applyFill="1" applyBorder="1" applyAlignment="1">
      <alignment horizontal="righ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6" xfId="0" applyBorder="1">
      <alignment vertical="center"/>
    </xf>
    <xf numFmtId="0" fontId="0" fillId="0" borderId="10" xfId="0" applyBorder="1">
      <alignment vertical="center"/>
    </xf>
    <xf numFmtId="0" fontId="0" fillId="0" borderId="11" xfId="0" applyBorder="1" applyAlignment="1">
      <alignment horizontal="center" vertical="center"/>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3" xfId="0" applyBorder="1" applyAlignment="1">
      <alignment horizontal="left" vertical="top" wrapText="1"/>
    </xf>
    <xf numFmtId="0" fontId="0" fillId="0" borderId="3" xfId="0" applyBorder="1" applyAlignment="1">
      <alignment horizontal="center" vertical="top" wrapText="1"/>
    </xf>
    <xf numFmtId="0" fontId="0" fillId="0" borderId="1" xfId="0" applyFill="1" applyBorder="1">
      <alignment vertical="center"/>
    </xf>
    <xf numFmtId="0" fontId="0" fillId="0" borderId="4" xfId="0" applyFill="1" applyBorder="1" applyAlignment="1">
      <alignment horizontal="center" vertical="center"/>
    </xf>
    <xf numFmtId="0" fontId="0" fillId="0" borderId="4" xfId="0" applyFill="1" applyBorder="1" applyAlignment="1">
      <alignment horizontal="center" vertical="top" wrapText="1"/>
    </xf>
    <xf numFmtId="0" fontId="0" fillId="0" borderId="3" xfId="0" applyFill="1" applyBorder="1">
      <alignment vertical="center"/>
    </xf>
    <xf numFmtId="176" fontId="0" fillId="0" borderId="3" xfId="1" applyNumberFormat="1" applyFont="1" applyFill="1" applyBorder="1" applyAlignment="1">
      <alignment horizontal="center" vertical="top" wrapText="1"/>
    </xf>
    <xf numFmtId="0" fontId="0" fillId="0" borderId="3" xfId="0" applyFill="1" applyBorder="1" applyAlignment="1">
      <alignment horizontal="center" vertical="top" wrapText="1"/>
    </xf>
    <xf numFmtId="0" fontId="0" fillId="0" borderId="10" xfId="0" applyFill="1" applyBorder="1">
      <alignment vertical="center"/>
    </xf>
    <xf numFmtId="176" fontId="0" fillId="0" borderId="6" xfId="1" applyNumberFormat="1" applyFont="1" applyFill="1" applyBorder="1">
      <alignment vertical="center"/>
    </xf>
    <xf numFmtId="176" fontId="0" fillId="0" borderId="6" xfId="0" applyNumberFormat="1" applyFill="1" applyBorder="1">
      <alignment vertical="center"/>
    </xf>
    <xf numFmtId="0" fontId="0" fillId="0" borderId="6" xfId="0" applyFill="1" applyBorder="1">
      <alignmen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4" xfId="0" applyBorder="1" applyAlignment="1">
      <alignment horizontal="center" vertical="center" wrapText="1"/>
    </xf>
    <xf numFmtId="0" fontId="0" fillId="0" borderId="0" xfId="0" applyAlignment="1">
      <alignment vertical="top"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xf>
    <xf numFmtId="177" fontId="0" fillId="0" borderId="4" xfId="0" applyNumberFormat="1" applyFill="1" applyBorder="1" applyAlignment="1">
      <alignment horizontal="center" vertical="center"/>
    </xf>
    <xf numFmtId="0" fontId="0" fillId="0" borderId="4" xfId="0" applyFill="1" applyBorder="1" applyAlignment="1">
      <alignment horizontal="center" vertical="center" wrapText="1"/>
    </xf>
    <xf numFmtId="177" fontId="0" fillId="0" borderId="3" xfId="1" applyNumberFormat="1" applyFont="1" applyFill="1" applyBorder="1" applyAlignment="1">
      <alignment horizontal="center" vertical="top" wrapText="1"/>
    </xf>
    <xf numFmtId="177" fontId="0" fillId="0" borderId="3" xfId="0" applyNumberFormat="1" applyFill="1" applyBorder="1" applyAlignment="1">
      <alignment horizontal="center" vertical="top" wrapText="1"/>
    </xf>
    <xf numFmtId="38" fontId="0" fillId="2" borderId="1" xfId="1" applyFont="1" applyFill="1" applyBorder="1">
      <alignment vertical="center"/>
    </xf>
    <xf numFmtId="0" fontId="0" fillId="0" borderId="3" xfId="0" applyFill="1" applyBorder="1" applyAlignment="1">
      <alignment vertical="center"/>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38" fontId="5" fillId="0" borderId="6" xfId="1" applyFont="1" applyFill="1" applyBorder="1" applyAlignment="1">
      <alignment vertical="center" wrapText="1"/>
    </xf>
    <xf numFmtId="38" fontId="0" fillId="0" borderId="6" xfId="1" applyFont="1" applyFill="1" applyBorder="1">
      <alignment vertical="center"/>
    </xf>
    <xf numFmtId="38" fontId="0" fillId="0" borderId="10" xfId="1" applyFont="1" applyFill="1" applyBorder="1">
      <alignment vertical="center"/>
    </xf>
    <xf numFmtId="38" fontId="0" fillId="0" borderId="10" xfId="1" applyFont="1" applyFill="1" applyBorder="1" applyAlignment="1">
      <alignment vertical="center"/>
    </xf>
    <xf numFmtId="178" fontId="0" fillId="2" borderId="11" xfId="1" applyNumberFormat="1" applyFont="1" applyFill="1" applyBorder="1">
      <alignment vertical="center"/>
    </xf>
    <xf numFmtId="177" fontId="0" fillId="2" borderId="11" xfId="1" applyNumberFormat="1" applyFont="1" applyFill="1" applyBorder="1">
      <alignment vertical="center"/>
    </xf>
    <xf numFmtId="38" fontId="0" fillId="0" borderId="0" xfId="1" applyFont="1" applyFill="1" applyBorder="1">
      <alignment vertical="center"/>
    </xf>
    <xf numFmtId="38" fontId="0" fillId="0" borderId="3" xfId="1" applyFont="1" applyFill="1" applyBorder="1" applyAlignment="1">
      <alignment horizontal="center" vertical="top" wrapText="1"/>
    </xf>
    <xf numFmtId="177" fontId="0" fillId="2" borderId="1" xfId="1" applyNumberFormat="1" applyFont="1" applyFill="1" applyBorder="1" applyAlignment="1">
      <alignment horizontal="right" vertical="center" wrapText="1"/>
    </xf>
    <xf numFmtId="38" fontId="0" fillId="0" borderId="6" xfId="1" applyFont="1" applyFill="1" applyBorder="1" applyAlignment="1">
      <alignment vertical="center"/>
    </xf>
    <xf numFmtId="38" fontId="0" fillId="0" borderId="6" xfId="1" applyFont="1" applyFill="1" applyBorder="1" applyAlignment="1">
      <alignment vertical="top" wrapText="1"/>
    </xf>
    <xf numFmtId="0" fontId="0" fillId="0" borderId="3" xfId="0" applyFill="1" applyBorder="1" applyAlignment="1">
      <alignment vertical="center" wrapText="1"/>
    </xf>
    <xf numFmtId="177" fontId="0" fillId="2" borderId="1" xfId="1" applyNumberFormat="1" applyFont="1" applyFill="1" applyBorder="1" applyAlignment="1">
      <alignment vertical="top" wrapText="1"/>
    </xf>
    <xf numFmtId="177" fontId="0" fillId="0" borderId="10" xfId="1" applyNumberFormat="1" applyFont="1" applyFill="1" applyBorder="1" applyAlignment="1">
      <alignment vertical="top" wrapText="1"/>
    </xf>
    <xf numFmtId="177" fontId="0" fillId="0" borderId="6" xfId="1" applyNumberFormat="1" applyFont="1" applyFill="1" applyBorder="1" applyAlignment="1">
      <alignment vertical="top" wrapText="1"/>
    </xf>
    <xf numFmtId="177" fontId="0" fillId="0" borderId="1" xfId="0" applyNumberFormat="1" applyBorder="1">
      <alignment vertical="center"/>
    </xf>
    <xf numFmtId="177" fontId="0" fillId="2" borderId="1" xfId="0" applyNumberFormat="1" applyFill="1" applyBorder="1">
      <alignment vertical="center"/>
    </xf>
    <xf numFmtId="180" fontId="0" fillId="0" borderId="1" xfId="0" applyNumberFormat="1" applyBorder="1">
      <alignment vertical="center"/>
    </xf>
    <xf numFmtId="180" fontId="0" fillId="0" borderId="11" xfId="0" applyNumberFormat="1" applyBorder="1">
      <alignment vertical="center"/>
    </xf>
    <xf numFmtId="180" fontId="0" fillId="2" borderId="1" xfId="0" applyNumberFormat="1" applyFill="1" applyBorder="1">
      <alignment vertical="center"/>
    </xf>
    <xf numFmtId="181" fontId="0" fillId="2" borderId="11" xfId="1" applyNumberFormat="1" applyFont="1" applyFill="1" applyBorder="1">
      <alignment vertical="center"/>
    </xf>
    <xf numFmtId="0" fontId="11" fillId="0" borderId="1" xfId="0" applyFont="1" applyBorder="1">
      <alignment vertical="center"/>
    </xf>
    <xf numFmtId="38" fontId="12" fillId="0" borderId="1" xfId="1" applyFont="1" applyBorder="1">
      <alignment vertical="center"/>
    </xf>
    <xf numFmtId="38" fontId="11" fillId="0" borderId="1" xfId="1" applyFont="1" applyBorder="1">
      <alignment vertical="center"/>
    </xf>
    <xf numFmtId="179" fontId="12" fillId="0" borderId="1" xfId="1" applyNumberFormat="1" applyFont="1" applyBorder="1">
      <alignment vertical="center"/>
    </xf>
    <xf numFmtId="179" fontId="0" fillId="2" borderId="1" xfId="0" applyNumberFormat="1" applyFill="1" applyBorder="1">
      <alignment vertical="center"/>
    </xf>
    <xf numFmtId="0" fontId="11" fillId="0" borderId="1" xfId="0" quotePrefix="1" applyFont="1" applyBorder="1" applyAlignment="1">
      <alignment horizontal="right" vertical="center"/>
    </xf>
    <xf numFmtId="182" fontId="6" fillId="3" borderId="11" xfId="0" applyNumberFormat="1" applyFont="1" applyFill="1" applyBorder="1">
      <alignment vertical="center"/>
    </xf>
    <xf numFmtId="177" fontId="12" fillId="0" borderId="1" xfId="0" applyNumberFormat="1" applyFont="1" applyBorder="1">
      <alignment vertical="center"/>
    </xf>
    <xf numFmtId="180" fontId="12" fillId="0" borderId="1" xfId="0" applyNumberFormat="1" applyFont="1" applyBorder="1">
      <alignment vertical="center"/>
    </xf>
    <xf numFmtId="177" fontId="11" fillId="0" borderId="1" xfId="1" applyNumberFormat="1" applyFont="1" applyFill="1" applyBorder="1" applyAlignment="1">
      <alignment vertical="center" wrapText="1"/>
    </xf>
    <xf numFmtId="177" fontId="11" fillId="0" borderId="1" xfId="1" applyNumberFormat="1" applyFont="1" applyFill="1" applyBorder="1" applyAlignment="1">
      <alignment vertical="top" wrapText="1"/>
    </xf>
    <xf numFmtId="0" fontId="11" fillId="0" borderId="1" xfId="0" applyFont="1" applyFill="1" applyBorder="1">
      <alignment vertical="center"/>
    </xf>
    <xf numFmtId="177" fontId="12" fillId="0" borderId="1" xfId="1" applyNumberFormat="1" applyFont="1" applyFill="1" applyBorder="1">
      <alignment vertical="center"/>
    </xf>
    <xf numFmtId="38" fontId="11" fillId="0" borderId="1" xfId="1" applyFont="1" applyFill="1" applyBorder="1">
      <alignment vertical="center"/>
    </xf>
    <xf numFmtId="179" fontId="12" fillId="0" borderId="1" xfId="1" applyNumberFormat="1" applyFont="1" applyFill="1" applyBorder="1">
      <alignment vertical="center"/>
    </xf>
    <xf numFmtId="176" fontId="14" fillId="0" borderId="1" xfId="1" applyNumberFormat="1" applyFont="1" applyFill="1" applyBorder="1" applyAlignment="1">
      <alignment vertical="center" wrapText="1"/>
    </xf>
    <xf numFmtId="177" fontId="11" fillId="0" borderId="1" xfId="0" applyNumberFormat="1" applyFont="1" applyFill="1" applyBorder="1">
      <alignment vertical="center"/>
    </xf>
    <xf numFmtId="38" fontId="11" fillId="0" borderId="1" xfId="1" applyFont="1" applyFill="1" applyBorder="1" applyAlignment="1">
      <alignment vertical="top" wrapText="1"/>
    </xf>
    <xf numFmtId="38" fontId="14" fillId="0" borderId="1" xfId="1" applyFont="1" applyFill="1" applyBorder="1" applyAlignment="1">
      <alignment vertical="center" wrapText="1"/>
    </xf>
    <xf numFmtId="38" fontId="11" fillId="0" borderId="1" xfId="1" applyFont="1" applyFill="1" applyBorder="1" applyAlignment="1">
      <alignment vertical="center"/>
    </xf>
    <xf numFmtId="38" fontId="11" fillId="0" borderId="1" xfId="1" applyFont="1" applyFill="1" applyBorder="1" applyAlignment="1">
      <alignment vertical="center" wrapText="1"/>
    </xf>
    <xf numFmtId="179" fontId="11" fillId="0" borderId="1" xfId="1" applyNumberFormat="1" applyFont="1" applyFill="1" applyBorder="1" applyAlignment="1">
      <alignment vertical="top" wrapText="1"/>
    </xf>
    <xf numFmtId="179" fontId="11" fillId="0" borderId="1" xfId="1" applyNumberFormat="1" applyFont="1" applyFill="1" applyBorder="1" applyAlignment="1">
      <alignment vertical="center" wrapText="1"/>
    </xf>
    <xf numFmtId="179" fontId="11" fillId="0" borderId="1" xfId="1" applyNumberFormat="1" applyFont="1" applyFill="1" applyBorder="1" applyAlignment="1">
      <alignment vertical="center"/>
    </xf>
    <xf numFmtId="38" fontId="11" fillId="0" borderId="3" xfId="1" applyFont="1" applyFill="1" applyBorder="1" applyAlignment="1">
      <alignment vertical="center" wrapText="1"/>
    </xf>
    <xf numFmtId="38" fontId="11" fillId="0" borderId="3" xfId="1" applyFont="1" applyFill="1" applyBorder="1" applyAlignment="1">
      <alignment vertical="top" wrapText="1"/>
    </xf>
    <xf numFmtId="177" fontId="0" fillId="2" borderId="3" xfId="1" applyNumberFormat="1" applyFont="1" applyFill="1" applyBorder="1" applyAlignment="1">
      <alignment vertical="top" wrapText="1"/>
    </xf>
    <xf numFmtId="177" fontId="0" fillId="2" borderId="1" xfId="1" applyNumberFormat="1" applyFont="1" applyFill="1" applyBorder="1" applyAlignment="1">
      <alignment vertical="center"/>
    </xf>
    <xf numFmtId="177" fontId="0" fillId="2" borderId="1" xfId="1" applyNumberFormat="1" applyFont="1" applyFill="1" applyBorder="1">
      <alignment vertical="center"/>
    </xf>
    <xf numFmtId="180" fontId="11" fillId="0" borderId="11" xfId="0" applyNumberFormat="1" applyFont="1"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3" xfId="0" applyBorder="1" applyAlignment="1">
      <alignment horizontal="center" vertical="top" wrapText="1"/>
    </xf>
    <xf numFmtId="177" fontId="12" fillId="0" borderId="1" xfId="1" applyNumberFormat="1" applyFont="1" applyBorder="1">
      <alignment vertical="center"/>
    </xf>
    <xf numFmtId="179" fontId="11" fillId="0" borderId="1" xfId="1" applyNumberFormat="1" applyFont="1" applyBorder="1">
      <alignment vertical="center"/>
    </xf>
    <xf numFmtId="179" fontId="11" fillId="0" borderId="1" xfId="0" applyNumberFormat="1" applyFont="1" applyBorder="1">
      <alignment vertical="center"/>
    </xf>
    <xf numFmtId="179" fontId="11" fillId="0" borderId="1" xfId="1" applyNumberFormat="1" applyFont="1" applyFill="1" applyBorder="1">
      <alignment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0" fillId="0" borderId="11" xfId="0" applyFill="1" applyBorder="1" applyAlignment="1">
      <alignment horizontal="center" vertical="center"/>
    </xf>
    <xf numFmtId="0" fontId="11" fillId="0" borderId="3" xfId="0" applyFont="1" applyFill="1" applyBorder="1" applyAlignment="1">
      <alignment vertical="center" wrapText="1"/>
    </xf>
    <xf numFmtId="0" fontId="0" fillId="0" borderId="11" xfId="0" applyFill="1" applyBorder="1" applyAlignment="1">
      <alignment horizontal="center" vertical="center" wrapText="1"/>
    </xf>
    <xf numFmtId="177" fontId="0" fillId="3" borderId="1" xfId="0" applyNumberFormat="1" applyFill="1" applyBorder="1">
      <alignment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15" fillId="0" borderId="0" xfId="0" applyFont="1">
      <alignment vertical="center"/>
    </xf>
    <xf numFmtId="0" fontId="16" fillId="0" borderId="1" xfId="0" quotePrefix="1" applyFont="1" applyBorder="1">
      <alignment vertical="center"/>
    </xf>
    <xf numFmtId="0" fontId="15" fillId="0" borderId="13" xfId="0" applyFont="1" applyBorder="1">
      <alignment vertical="center"/>
    </xf>
    <xf numFmtId="0" fontId="15" fillId="0" borderId="0" xfId="0" applyFont="1" applyBorder="1">
      <alignment vertical="center"/>
    </xf>
    <xf numFmtId="0" fontId="15" fillId="0" borderId="8" xfId="0" applyFont="1" applyBorder="1">
      <alignment vertical="center"/>
    </xf>
    <xf numFmtId="0" fontId="15" fillId="0" borderId="0" xfId="0" applyFont="1" applyBorder="1" applyAlignment="1">
      <alignment vertical="top"/>
    </xf>
    <xf numFmtId="0" fontId="15" fillId="0" borderId="0" xfId="0" applyFont="1" applyBorder="1" applyAlignment="1">
      <alignment vertical="center"/>
    </xf>
    <xf numFmtId="0" fontId="15" fillId="0" borderId="15" xfId="0" applyFont="1" applyBorder="1">
      <alignment vertical="center"/>
    </xf>
    <xf numFmtId="0" fontId="15" fillId="0" borderId="0" xfId="0" applyFont="1" applyAlignment="1">
      <alignment horizontal="right" vertical="center"/>
    </xf>
    <xf numFmtId="0" fontId="8" fillId="0" borderId="0" xfId="0" applyFont="1">
      <alignment vertical="center"/>
    </xf>
    <xf numFmtId="0" fontId="18" fillId="0" borderId="0" xfId="0" applyFont="1">
      <alignment vertical="center"/>
    </xf>
    <xf numFmtId="0" fontId="19" fillId="0" borderId="0" xfId="0" applyFont="1" applyAlignment="1">
      <alignment horizontal="center" vertical="center"/>
    </xf>
    <xf numFmtId="0" fontId="15" fillId="0" borderId="5" xfId="0" applyFont="1" applyBorder="1" applyAlignment="1">
      <alignment horizontal="center" vertical="center" wrapText="1"/>
    </xf>
    <xf numFmtId="0" fontId="15" fillId="0" borderId="3" xfId="0" applyFont="1" applyBorder="1" applyAlignment="1">
      <alignment horizontal="right" vertical="center" shrinkToFit="1"/>
    </xf>
    <xf numFmtId="0" fontId="15" fillId="0" borderId="1" xfId="0" applyFont="1" applyBorder="1" applyAlignment="1">
      <alignment horizontal="right" vertical="center"/>
    </xf>
    <xf numFmtId="0" fontId="15" fillId="0" borderId="5" xfId="0" applyFont="1" applyBorder="1" applyAlignment="1">
      <alignment horizontal="right" vertical="center"/>
    </xf>
    <xf numFmtId="0" fontId="15" fillId="0" borderId="4" xfId="0" applyFont="1" applyBorder="1" applyAlignment="1">
      <alignment horizontal="right" vertical="center"/>
    </xf>
    <xf numFmtId="0" fontId="15" fillId="0" borderId="3" xfId="0" applyFont="1" applyBorder="1" applyAlignment="1">
      <alignment horizontal="right" vertical="center"/>
    </xf>
    <xf numFmtId="0" fontId="15" fillId="0" borderId="5" xfId="0" applyFont="1" applyBorder="1">
      <alignment vertical="center"/>
    </xf>
    <xf numFmtId="0" fontId="15" fillId="0" borderId="3" xfId="0" applyFont="1" applyBorder="1">
      <alignment vertical="center"/>
    </xf>
    <xf numFmtId="0" fontId="15" fillId="0" borderId="9" xfId="0" applyFont="1" applyBorder="1">
      <alignment vertical="center"/>
    </xf>
    <xf numFmtId="0" fontId="16" fillId="0" borderId="9" xfId="0" applyFont="1" applyBorder="1" applyAlignment="1">
      <alignment vertical="top" wrapText="1"/>
    </xf>
    <xf numFmtId="0" fontId="16" fillId="0" borderId="14" xfId="0" applyFont="1" applyBorder="1" applyAlignment="1">
      <alignment vertical="top" wrapText="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0" xfId="0" applyBorder="1" applyAlignment="1">
      <alignment horizontal="center" vertical="center"/>
    </xf>
    <xf numFmtId="0" fontId="2" fillId="0" borderId="0" xfId="0" applyFont="1">
      <alignment vertical="center"/>
    </xf>
    <xf numFmtId="0" fontId="22" fillId="0" borderId="0" xfId="0" applyFont="1">
      <alignment vertical="center"/>
    </xf>
    <xf numFmtId="0" fontId="2" fillId="0" borderId="12" xfId="0" applyFont="1" applyBorder="1">
      <alignment vertical="center"/>
    </xf>
    <xf numFmtId="0" fontId="2" fillId="0" borderId="7" xfId="0" applyFont="1" applyBorder="1">
      <alignment vertical="center"/>
    </xf>
    <xf numFmtId="0" fontId="2" fillId="0" borderId="13" xfId="0" applyFont="1" applyBorder="1">
      <alignment vertical="center"/>
    </xf>
    <xf numFmtId="0" fontId="2" fillId="0" borderId="0" xfId="0" applyFont="1" applyBorder="1">
      <alignment vertical="center"/>
    </xf>
    <xf numFmtId="0" fontId="2" fillId="0" borderId="8"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9" xfId="0" applyFont="1" applyBorder="1" applyAlignment="1">
      <alignment vertical="top"/>
    </xf>
    <xf numFmtId="0" fontId="2" fillId="0" borderId="0" xfId="0" applyFont="1" applyBorder="1" applyAlignment="1">
      <alignment vertical="top"/>
    </xf>
    <xf numFmtId="0" fontId="2" fillId="0" borderId="9" xfId="0" applyFont="1" applyBorder="1" applyAlignment="1">
      <alignment vertical="center"/>
    </xf>
    <xf numFmtId="0" fontId="2" fillId="0" borderId="0" xfId="0" applyFont="1" applyBorder="1" applyAlignment="1">
      <alignment vertical="center"/>
    </xf>
    <xf numFmtId="0" fontId="2" fillId="0" borderId="2" xfId="0" applyFont="1" applyBorder="1">
      <alignment vertical="center"/>
    </xf>
    <xf numFmtId="0" fontId="2" fillId="0" borderId="15" xfId="0" applyFont="1" applyBorder="1">
      <alignment vertical="center"/>
    </xf>
    <xf numFmtId="0" fontId="2" fillId="0" borderId="9" xfId="0" applyFont="1" applyBorder="1" applyAlignment="1">
      <alignment horizontal="left" vertical="center"/>
    </xf>
    <xf numFmtId="0" fontId="2" fillId="0" borderId="0" xfId="0" applyFont="1" applyBorder="1" applyAlignment="1">
      <alignment horizontal="left" vertical="center"/>
    </xf>
    <xf numFmtId="0" fontId="2" fillId="0" borderId="8" xfId="0" applyFont="1" applyBorder="1" applyAlignment="1">
      <alignment horizontal="left" vertical="center"/>
    </xf>
    <xf numFmtId="0" fontId="24" fillId="0" borderId="0" xfId="0" applyFont="1">
      <alignment vertical="center"/>
    </xf>
    <xf numFmtId="0" fontId="16" fillId="0" borderId="0" xfId="0" applyFont="1" applyAlignment="1">
      <alignment horizontal="right" vertical="top"/>
    </xf>
    <xf numFmtId="0" fontId="21" fillId="0" borderId="0" xfId="0" applyFont="1">
      <alignment vertical="center"/>
    </xf>
    <xf numFmtId="0" fontId="21" fillId="0" borderId="0" xfId="0" applyFont="1" applyAlignment="1">
      <alignment horizontal="distributed" vertical="center"/>
    </xf>
    <xf numFmtId="0" fontId="15" fillId="0" borderId="0" xfId="0" applyFont="1" applyBorder="1" applyAlignment="1"/>
    <xf numFmtId="0" fontId="21" fillId="0" borderId="0" xfId="0" applyFont="1" applyBorder="1" applyAlignment="1"/>
    <xf numFmtId="0" fontId="21" fillId="0" borderId="0" xfId="0" applyFont="1" applyBorder="1" applyAlignment="1">
      <alignment vertical="top"/>
    </xf>
    <xf numFmtId="0" fontId="21" fillId="0" borderId="9" xfId="0" applyFont="1" applyBorder="1" applyAlignment="1">
      <alignment vertical="center"/>
    </xf>
    <xf numFmtId="0" fontId="0" fillId="0" borderId="9" xfId="0" applyBorder="1">
      <alignment vertical="center"/>
    </xf>
    <xf numFmtId="0" fontId="15" fillId="0" borderId="0" xfId="0" applyFont="1" applyAlignment="1">
      <alignment vertical="top" wrapText="1"/>
    </xf>
    <xf numFmtId="0" fontId="15" fillId="0" borderId="9" xfId="0" quotePrefix="1" applyFont="1" applyBorder="1" applyAlignment="1">
      <alignment vertical="center"/>
    </xf>
    <xf numFmtId="0" fontId="0" fillId="0" borderId="0" xfId="0" applyBorder="1">
      <alignment vertical="center"/>
    </xf>
    <xf numFmtId="0" fontId="20" fillId="0" borderId="0" xfId="0" applyFont="1" applyBorder="1" applyAlignment="1">
      <alignment vertical="center"/>
    </xf>
    <xf numFmtId="0" fontId="15" fillId="0" borderId="0" xfId="0" quotePrefix="1" applyFont="1" applyBorder="1" applyAlignment="1">
      <alignment vertical="center"/>
    </xf>
    <xf numFmtId="0" fontId="21" fillId="0" borderId="0" xfId="0" applyFont="1" applyBorder="1">
      <alignment vertical="center"/>
    </xf>
    <xf numFmtId="0" fontId="15" fillId="0" borderId="0" xfId="0" quotePrefix="1" applyFont="1">
      <alignment vertical="center"/>
    </xf>
    <xf numFmtId="0" fontId="21" fillId="0" borderId="0" xfId="0" applyFont="1" applyAlignment="1">
      <alignment horizontal="left" vertical="center"/>
    </xf>
    <xf numFmtId="177" fontId="0" fillId="2" borderId="3" xfId="1" applyNumberFormat="1" applyFont="1" applyFill="1" applyBorder="1" applyAlignment="1">
      <alignment vertical="center" wrapText="1"/>
    </xf>
    <xf numFmtId="0" fontId="0" fillId="0" borderId="0" xfId="0" applyAlignment="1">
      <alignment horizontal="distributed" vertical="center"/>
    </xf>
    <xf numFmtId="0" fontId="9" fillId="0" borderId="5" xfId="0" applyFont="1" applyBorder="1" applyAlignment="1">
      <alignment horizontal="center" vertical="center" wrapText="1"/>
    </xf>
    <xf numFmtId="0" fontId="22" fillId="0" borderId="5" xfId="0" applyFont="1" applyBorder="1" applyAlignment="1">
      <alignment horizontal="center" vertical="center" wrapText="1"/>
    </xf>
    <xf numFmtId="0" fontId="2" fillId="0" borderId="9" xfId="0" applyFont="1" applyBorder="1">
      <alignment vertical="center"/>
    </xf>
    <xf numFmtId="0" fontId="2" fillId="0" borderId="8" xfId="0" applyFont="1" applyBorder="1" applyAlignment="1">
      <alignment vertical="top"/>
    </xf>
    <xf numFmtId="0" fontId="2" fillId="0" borderId="16" xfId="0" applyFont="1" applyBorder="1" applyAlignment="1">
      <alignment vertical="top"/>
    </xf>
    <xf numFmtId="0" fontId="2" fillId="0" borderId="17" xfId="0" applyFont="1" applyBorder="1" applyAlignment="1">
      <alignment vertical="top"/>
    </xf>
    <xf numFmtId="0" fontId="2" fillId="0" borderId="14" xfId="0" applyFont="1" applyBorder="1" applyAlignment="1">
      <alignment vertical="center"/>
    </xf>
    <xf numFmtId="0" fontId="2" fillId="0" borderId="2" xfId="0" applyFont="1" applyBorder="1" applyAlignment="1">
      <alignment vertical="center"/>
    </xf>
    <xf numFmtId="0" fontId="25" fillId="0" borderId="9" xfId="0" applyFont="1" applyBorder="1" applyAlignment="1">
      <alignment vertical="top" wrapText="1"/>
    </xf>
    <xf numFmtId="0" fontId="25" fillId="0" borderId="0" xfId="0" applyFont="1" applyAlignment="1">
      <alignment vertical="top" wrapText="1"/>
    </xf>
    <xf numFmtId="0" fontId="7" fillId="0" borderId="0" xfId="2">
      <alignment vertical="center"/>
    </xf>
    <xf numFmtId="0" fontId="22" fillId="0" borderId="0" xfId="0" applyFont="1" applyAlignment="1">
      <alignment horizontal="right" vertical="center"/>
    </xf>
    <xf numFmtId="0" fontId="16" fillId="0" borderId="5" xfId="0" applyFont="1" applyBorder="1" applyAlignment="1">
      <alignment horizontal="center" vertical="center" wrapText="1"/>
    </xf>
    <xf numFmtId="0" fontId="15" fillId="0" borderId="8" xfId="0" applyFont="1" applyBorder="1" applyAlignment="1">
      <alignment horizontal="center" vertical="center"/>
    </xf>
    <xf numFmtId="0" fontId="15" fillId="0" borderId="4" xfId="0" applyFont="1" applyBorder="1" applyAlignment="1">
      <alignment horizontal="center" vertical="center"/>
    </xf>
    <xf numFmtId="0" fontId="15" fillId="0" borderId="9" xfId="0" applyFont="1" applyBorder="1" applyAlignment="1">
      <alignment horizontal="center" vertical="center"/>
    </xf>
    <xf numFmtId="0" fontId="16" fillId="0" borderId="1" xfId="0" applyFont="1" applyBorder="1" applyAlignment="1">
      <alignment horizontal="center" vertical="center" wrapText="1"/>
    </xf>
    <xf numFmtId="0" fontId="16" fillId="0" borderId="19" xfId="0" applyFont="1" applyBorder="1" applyAlignment="1">
      <alignment horizontal="left" vertical="top" wrapText="1"/>
    </xf>
    <xf numFmtId="0" fontId="16" fillId="0" borderId="20" xfId="0" applyFont="1" applyBorder="1" applyAlignment="1">
      <alignment horizontal="left" vertical="top" wrapText="1"/>
    </xf>
    <xf numFmtId="0" fontId="0" fillId="0" borderId="1" xfId="0" applyBorder="1" applyAlignment="1">
      <alignment vertical="center"/>
    </xf>
    <xf numFmtId="0" fontId="21" fillId="0" borderId="0" xfId="0" applyFont="1" applyAlignment="1">
      <alignment horizontal="left" vertical="top" wrapText="1"/>
    </xf>
    <xf numFmtId="0" fontId="21" fillId="0" borderId="7" xfId="0" applyFont="1" applyBorder="1" applyAlignment="1">
      <alignment horizontal="left" vertical="top" wrapText="1"/>
    </xf>
    <xf numFmtId="0" fontId="27" fillId="0" borderId="0" xfId="0" applyFont="1" applyAlignment="1">
      <alignment horizontal="left" vertical="top" wrapText="1"/>
    </xf>
    <xf numFmtId="0" fontId="27" fillId="0" borderId="0" xfId="0" applyFont="1" applyAlignment="1">
      <alignment horizontal="left" vertical="top"/>
    </xf>
    <xf numFmtId="0" fontId="0" fillId="0" borderId="5" xfId="0" applyBorder="1" applyAlignment="1">
      <alignment vertical="center"/>
    </xf>
    <xf numFmtId="0" fontId="0" fillId="0" borderId="1" xfId="0" applyBorder="1" applyAlignment="1">
      <alignment horizontal="center" vertical="center"/>
    </xf>
    <xf numFmtId="0" fontId="2" fillId="0" borderId="9" xfId="0" applyFont="1" applyBorder="1" applyAlignment="1">
      <alignment horizontal="left" vertical="top"/>
    </xf>
    <xf numFmtId="0" fontId="2" fillId="0" borderId="0" xfId="0" applyFont="1" applyBorder="1" applyAlignment="1">
      <alignment horizontal="left" vertical="top"/>
    </xf>
    <xf numFmtId="0" fontId="0" fillId="0" borderId="4" xfId="0" applyBorder="1" applyAlignment="1">
      <alignment horizontal="center" vertical="center"/>
    </xf>
    <xf numFmtId="0" fontId="0" fillId="0" borderId="3" xfId="0" applyBorder="1" applyAlignment="1">
      <alignment horizontal="center" vertical="center"/>
    </xf>
    <xf numFmtId="0" fontId="2" fillId="0" borderId="0" xfId="0" applyFont="1" applyBorder="1" applyAlignment="1">
      <alignment vertical="center"/>
    </xf>
    <xf numFmtId="0" fontId="2" fillId="0" borderId="8" xfId="0" applyFont="1" applyBorder="1" applyAlignment="1">
      <alignment horizontal="center" vertical="center"/>
    </xf>
    <xf numFmtId="38" fontId="0" fillId="2" borderId="11" xfId="1" applyFont="1" applyFill="1" applyBorder="1" applyAlignment="1">
      <alignment horizontal="right" vertical="center"/>
    </xf>
    <xf numFmtId="38" fontId="0" fillId="0" borderId="10" xfId="1" applyFont="1" applyBorder="1" applyAlignment="1">
      <alignment horizontal="right" vertical="center"/>
    </xf>
    <xf numFmtId="38" fontId="0" fillId="2" borderId="6" xfId="1" applyFont="1" applyFill="1" applyBorder="1" applyAlignment="1">
      <alignment horizontal="right" vertical="center"/>
    </xf>
    <xf numFmtId="38" fontId="12" fillId="0" borderId="11" xfId="1" applyFont="1" applyBorder="1" applyAlignment="1">
      <alignment horizontal="right" vertical="center"/>
    </xf>
    <xf numFmtId="38" fontId="12" fillId="0" borderId="10" xfId="1" applyFont="1" applyBorder="1" applyAlignment="1">
      <alignment horizontal="right" vertical="center"/>
    </xf>
    <xf numFmtId="38" fontId="0" fillId="2" borderId="10" xfId="1" applyFont="1" applyFill="1" applyBorder="1" applyAlignment="1">
      <alignment horizontal="right" vertical="center"/>
    </xf>
    <xf numFmtId="0" fontId="2" fillId="0" borderId="9" xfId="0" applyFont="1" applyBorder="1" applyAlignment="1">
      <alignment horizontal="left" vertical="top" wrapText="1"/>
    </xf>
    <xf numFmtId="0" fontId="2" fillId="0" borderId="0" xfId="0" applyFont="1" applyBorder="1" applyAlignment="1">
      <alignment horizontal="left" vertical="top" wrapText="1"/>
    </xf>
    <xf numFmtId="0" fontId="2" fillId="0" borderId="9" xfId="0" applyFont="1" applyBorder="1" applyAlignment="1">
      <alignment vertical="top" wrapText="1"/>
    </xf>
    <xf numFmtId="0" fontId="2" fillId="0" borderId="0" xfId="0" applyFont="1" applyBorder="1" applyAlignment="1">
      <alignment vertical="top" wrapText="1"/>
    </xf>
    <xf numFmtId="0" fontId="2" fillId="0" borderId="9" xfId="0" applyFont="1" applyBorder="1" applyAlignment="1">
      <alignment vertical="center"/>
    </xf>
    <xf numFmtId="0" fontId="2" fillId="0" borderId="14" xfId="0" applyFont="1" applyBorder="1" applyAlignment="1">
      <alignment vertical="center"/>
    </xf>
    <xf numFmtId="0" fontId="2" fillId="0" borderId="2" xfId="0" applyFont="1" applyBorder="1" applyAlignment="1">
      <alignment vertical="center"/>
    </xf>
    <xf numFmtId="0" fontId="15" fillId="0" borderId="0" xfId="0" applyFont="1" applyAlignment="1">
      <alignment horizontal="left" vertical="top" wrapText="1"/>
    </xf>
    <xf numFmtId="0" fontId="0" fillId="0" borderId="5" xfId="0" applyBorder="1" applyAlignment="1">
      <alignment horizontal="center" vertical="center"/>
    </xf>
    <xf numFmtId="38" fontId="0" fillId="0" borderId="6" xfId="1" applyFont="1" applyBorder="1" applyAlignment="1">
      <alignment horizontal="right" vertical="center"/>
    </xf>
    <xf numFmtId="0" fontId="2" fillId="0" borderId="9" xfId="0" applyFont="1" applyBorder="1" applyAlignment="1">
      <alignment vertical="top"/>
    </xf>
    <xf numFmtId="0" fontId="2" fillId="0" borderId="0" xfId="0" applyFont="1" applyBorder="1" applyAlignment="1">
      <alignment vertical="top"/>
    </xf>
    <xf numFmtId="0" fontId="2" fillId="0" borderId="8" xfId="0" applyFont="1" applyBorder="1" applyAlignment="1">
      <alignment vertical="top"/>
    </xf>
    <xf numFmtId="0" fontId="23" fillId="0" borderId="11" xfId="0" applyFont="1" applyBorder="1" applyAlignment="1">
      <alignment horizontal="center" vertical="center"/>
    </xf>
    <xf numFmtId="0" fontId="23" fillId="0" borderId="6" xfId="0" applyFont="1" applyBorder="1" applyAlignment="1">
      <alignment horizontal="center" vertical="center"/>
    </xf>
    <xf numFmtId="0" fontId="23" fillId="0" borderId="10" xfId="0" applyFont="1" applyBorder="1" applyAlignment="1">
      <alignment horizontal="center" vertical="center"/>
    </xf>
    <xf numFmtId="0" fontId="2" fillId="0" borderId="16" xfId="0" applyFont="1" applyBorder="1" applyAlignment="1">
      <alignment horizontal="left" vertical="top"/>
    </xf>
    <xf numFmtId="0" fontId="2" fillId="0" borderId="17" xfId="0" applyFont="1" applyBorder="1" applyAlignment="1">
      <alignment horizontal="left" vertical="top"/>
    </xf>
    <xf numFmtId="0" fontId="21" fillId="0" borderId="0" xfId="0" quotePrefix="1" applyFont="1" applyBorder="1" applyAlignment="1">
      <alignment horizontal="right" vertical="center"/>
    </xf>
    <xf numFmtId="0" fontId="21" fillId="0" borderId="2" xfId="0" applyFont="1" applyBorder="1" applyAlignment="1">
      <alignment horizontal="center"/>
    </xf>
    <xf numFmtId="0" fontId="21" fillId="0" borderId="7" xfId="0" applyFont="1" applyBorder="1" applyAlignment="1">
      <alignment horizontal="center" vertical="top"/>
    </xf>
    <xf numFmtId="0" fontId="0" fillId="0" borderId="0" xfId="0" quotePrefix="1" applyAlignment="1">
      <alignment vertical="center"/>
    </xf>
    <xf numFmtId="0" fontId="0" fillId="0" borderId="0" xfId="0" applyAlignment="1">
      <alignment vertical="center"/>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15" fillId="0" borderId="1" xfId="0" applyFont="1" applyBorder="1" applyAlignment="1">
      <alignment horizontal="center" vertical="center"/>
    </xf>
    <xf numFmtId="0" fontId="9" fillId="0" borderId="0" xfId="0" applyFont="1" applyAlignment="1">
      <alignment horizontal="center" vertical="center"/>
    </xf>
    <xf numFmtId="0" fontId="21" fillId="0" borderId="0" xfId="0" applyFont="1" applyAlignment="1">
      <alignment vertical="center"/>
    </xf>
    <xf numFmtId="0" fontId="15" fillId="0" borderId="1" xfId="0" applyFont="1" applyBorder="1" applyAlignment="1">
      <alignment vertical="center"/>
    </xf>
    <xf numFmtId="0" fontId="15" fillId="0" borderId="1" xfId="0" applyFont="1" applyBorder="1" applyAlignment="1">
      <alignment vertical="center" wrapText="1"/>
    </xf>
    <xf numFmtId="0" fontId="15" fillId="0" borderId="9" xfId="0" applyFont="1" applyBorder="1" applyAlignment="1">
      <alignment vertical="center"/>
    </xf>
    <xf numFmtId="0" fontId="15" fillId="0" borderId="14" xfId="0" applyFont="1" applyBorder="1" applyAlignment="1">
      <alignment vertical="center"/>
    </xf>
    <xf numFmtId="0" fontId="15" fillId="0" borderId="3" xfId="0" applyFont="1" applyBorder="1" applyAlignment="1">
      <alignment vertical="center"/>
    </xf>
    <xf numFmtId="0" fontId="15" fillId="0" borderId="5" xfId="0" applyFont="1" applyBorder="1" applyAlignment="1">
      <alignment vertical="center"/>
    </xf>
    <xf numFmtId="0" fontId="15" fillId="0" borderId="4" xfId="0" applyFont="1" applyBorder="1" applyAlignment="1">
      <alignment vertical="center"/>
    </xf>
    <xf numFmtId="0" fontId="15" fillId="0" borderId="0" xfId="0" applyFont="1" applyAlignment="1">
      <alignment horizontal="left" vertical="center"/>
    </xf>
    <xf numFmtId="0" fontId="15" fillId="0" borderId="12" xfId="0" applyFont="1" applyBorder="1" applyAlignment="1">
      <alignment vertical="center"/>
    </xf>
    <xf numFmtId="0" fontId="15" fillId="0" borderId="2" xfId="0" quotePrefix="1" applyFont="1" applyBorder="1" applyAlignment="1">
      <alignment horizontal="center"/>
    </xf>
    <xf numFmtId="0" fontId="15" fillId="0" borderId="7" xfId="0" quotePrefix="1" applyFont="1" applyBorder="1" applyAlignment="1">
      <alignment horizontal="center" vertical="top"/>
    </xf>
    <xf numFmtId="0" fontId="15" fillId="0" borderId="9" xfId="0" applyFont="1" applyBorder="1" applyAlignment="1">
      <alignment horizontal="right" vertical="center"/>
    </xf>
    <xf numFmtId="0" fontId="15" fillId="0" borderId="0" xfId="0" applyFont="1" applyBorder="1" applyAlignment="1">
      <alignment horizontal="right" vertical="center"/>
    </xf>
    <xf numFmtId="0" fontId="15" fillId="0" borderId="0" xfId="0" applyFont="1" applyBorder="1" applyAlignment="1">
      <alignment horizontal="left" vertical="center"/>
    </xf>
    <xf numFmtId="0" fontId="21" fillId="0" borderId="0" xfId="0" quotePrefix="1" applyFont="1" applyAlignment="1">
      <alignment horizontal="right" vertical="center"/>
    </xf>
    <xf numFmtId="0" fontId="21" fillId="0" borderId="0" xfId="0" applyFont="1" applyAlignment="1">
      <alignment horizontal="right" vertical="center"/>
    </xf>
    <xf numFmtId="0" fontId="0" fillId="0" borderId="1" xfId="0" applyBorder="1" applyAlignment="1">
      <alignment horizontal="center" vertical="center"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Fill="1" applyBorder="1" applyAlignment="1">
      <alignment horizontal="center" vertical="center" wrapText="1"/>
    </xf>
    <xf numFmtId="0" fontId="0" fillId="0" borderId="5" xfId="0" applyFill="1" applyBorder="1" applyAlignment="1">
      <alignment horizontal="center" vertical="center"/>
    </xf>
    <xf numFmtId="0" fontId="0" fillId="0" borderId="4" xfId="0" applyFill="1" applyBorder="1" applyAlignment="1">
      <alignment horizontal="center" vertical="center"/>
    </xf>
    <xf numFmtId="0" fontId="9" fillId="0" borderId="12" xfId="0" applyFont="1" applyBorder="1" applyAlignment="1">
      <alignment horizontal="center" vertical="center" wrapText="1"/>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0" borderId="3" xfId="0" applyBorder="1" applyAlignment="1">
      <alignment horizontal="center" vertical="top" wrapTex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28"/>
  <sheetViews>
    <sheetView tabSelected="1" zoomScaleNormal="100" workbookViewId="0">
      <selection activeCell="E2" sqref="E2"/>
    </sheetView>
  </sheetViews>
  <sheetFormatPr defaultRowHeight="13.5" x14ac:dyDescent="0.15"/>
  <cols>
    <col min="1" max="1" width="1.625" customWidth="1"/>
    <col min="2" max="4" width="2.625" customWidth="1"/>
    <col min="5" max="5" width="30" customWidth="1"/>
    <col min="6" max="6" width="10.25" customWidth="1"/>
    <col min="7" max="7" width="7.125" customWidth="1"/>
    <col min="8" max="8" width="15.5" customWidth="1"/>
    <col min="9" max="9" width="1.625" customWidth="1"/>
    <col min="10" max="15" width="7.625" customWidth="1"/>
    <col min="16" max="16" width="1.625" customWidth="1"/>
  </cols>
  <sheetData>
    <row r="1" spans="2:15" x14ac:dyDescent="0.15">
      <c r="B1" s="121" t="s">
        <v>0</v>
      </c>
    </row>
    <row r="3" spans="2:15" ht="15.95" customHeight="1" x14ac:dyDescent="0.15">
      <c r="J3" s="190" t="s">
        <v>29</v>
      </c>
      <c r="K3" s="191"/>
      <c r="L3" s="191"/>
      <c r="M3" s="191"/>
      <c r="N3" s="191"/>
      <c r="O3" s="192"/>
    </row>
    <row r="4" spans="2:15" ht="17.100000000000001" customHeight="1" x14ac:dyDescent="0.15">
      <c r="B4" s="202" t="s">
        <v>27</v>
      </c>
      <c r="C4" s="202"/>
      <c r="D4" s="202"/>
      <c r="E4" s="202"/>
      <c r="F4" s="202" t="s">
        <v>1</v>
      </c>
      <c r="G4" s="202"/>
      <c r="H4" s="1" t="s">
        <v>2</v>
      </c>
      <c r="J4" s="193" t="s">
        <v>200</v>
      </c>
      <c r="K4" s="189" t="s">
        <v>31</v>
      </c>
      <c r="L4" s="189"/>
      <c r="M4" s="189" t="s">
        <v>28</v>
      </c>
      <c r="N4" s="189"/>
      <c r="O4" s="193" t="s">
        <v>201</v>
      </c>
    </row>
    <row r="5" spans="2:15" ht="17.100000000000001" customHeight="1" x14ac:dyDescent="0.15">
      <c r="B5" s="196" t="s">
        <v>26</v>
      </c>
      <c r="C5" s="196"/>
      <c r="D5" s="196"/>
      <c r="E5" s="196"/>
      <c r="F5" s="48">
        <f>事業費!F14</f>
        <v>0</v>
      </c>
      <c r="G5" s="5" t="s">
        <v>5</v>
      </c>
      <c r="H5" s="2"/>
      <c r="J5" s="193"/>
      <c r="K5" s="132"/>
      <c r="L5" s="194" t="s">
        <v>202</v>
      </c>
      <c r="M5" s="132"/>
      <c r="N5" s="194" t="s">
        <v>203</v>
      </c>
      <c r="O5" s="193"/>
    </row>
    <row r="6" spans="2:15" ht="17.100000000000001" customHeight="1" x14ac:dyDescent="0.15">
      <c r="B6" s="196" t="s">
        <v>314</v>
      </c>
      <c r="C6" s="196"/>
      <c r="D6" s="196"/>
      <c r="E6" s="196"/>
      <c r="F6" s="48">
        <f>SUM(F8,F14,F17,F19)</f>
        <v>0</v>
      </c>
      <c r="G6" s="5" t="s">
        <v>6</v>
      </c>
      <c r="H6" s="2"/>
      <c r="J6" s="193"/>
      <c r="K6" s="133"/>
      <c r="L6" s="195"/>
      <c r="M6" s="133"/>
      <c r="N6" s="195"/>
      <c r="O6" s="193"/>
    </row>
    <row r="7" spans="2:15" ht="17.100000000000001" customHeight="1" x14ac:dyDescent="0.15">
      <c r="B7" s="201" t="s">
        <v>7</v>
      </c>
      <c r="C7" s="196"/>
      <c r="D7" s="196"/>
      <c r="E7" s="196"/>
      <c r="F7" s="48"/>
      <c r="G7" s="5"/>
      <c r="H7" s="2"/>
      <c r="J7" s="193"/>
      <c r="K7" s="134"/>
      <c r="L7" s="195"/>
      <c r="M7" s="134"/>
      <c r="N7" s="195"/>
      <c r="O7" s="193"/>
    </row>
    <row r="8" spans="2:15" ht="17.100000000000001" customHeight="1" x14ac:dyDescent="0.15">
      <c r="B8" s="3"/>
      <c r="C8" s="201" t="s">
        <v>8</v>
      </c>
      <c r="D8" s="196"/>
      <c r="E8" s="196"/>
      <c r="F8" s="48">
        <f>F9</f>
        <v>0</v>
      </c>
      <c r="G8" s="5"/>
      <c r="H8" s="2"/>
      <c r="J8" s="110"/>
      <c r="K8" s="135"/>
      <c r="L8" s="137"/>
      <c r="M8" s="135"/>
      <c r="N8" s="137"/>
      <c r="O8" s="110"/>
    </row>
    <row r="9" spans="2:15" ht="17.100000000000001" customHeight="1" x14ac:dyDescent="0.15">
      <c r="B9" s="3"/>
      <c r="C9" s="3"/>
      <c r="D9" s="201" t="s">
        <v>9</v>
      </c>
      <c r="E9" s="196"/>
      <c r="F9" s="48">
        <f>SUM(F10:F13)</f>
        <v>0</v>
      </c>
      <c r="G9" s="5"/>
      <c r="H9" s="2"/>
      <c r="J9" s="111"/>
      <c r="K9" s="136"/>
      <c r="L9" s="138"/>
      <c r="M9" s="136"/>
      <c r="N9" s="138"/>
      <c r="O9" s="111"/>
    </row>
    <row r="10" spans="2:15" ht="17.100000000000001" customHeight="1" x14ac:dyDescent="0.15">
      <c r="B10" s="3"/>
      <c r="C10" s="3"/>
      <c r="D10" s="3"/>
      <c r="E10" s="2" t="s">
        <v>10</v>
      </c>
      <c r="F10" s="48">
        <f>作付増加!K14</f>
        <v>0</v>
      </c>
      <c r="G10" s="5"/>
      <c r="H10" s="2"/>
      <c r="J10" s="1" t="s">
        <v>30</v>
      </c>
      <c r="K10" s="14"/>
      <c r="L10" s="139" t="s">
        <v>319</v>
      </c>
      <c r="M10" s="14"/>
      <c r="N10" s="139" t="s">
        <v>318</v>
      </c>
      <c r="O10" s="1"/>
    </row>
    <row r="11" spans="2:15" ht="17.100000000000001" customHeight="1" x14ac:dyDescent="0.15">
      <c r="B11" s="3"/>
      <c r="C11" s="3"/>
      <c r="D11" s="3"/>
      <c r="E11" s="2" t="s">
        <v>180</v>
      </c>
      <c r="F11" s="48">
        <f>単収増加!K14</f>
        <v>0</v>
      </c>
      <c r="G11" s="5"/>
      <c r="H11" s="2"/>
      <c r="J11" s="94" t="s">
        <v>30</v>
      </c>
      <c r="K11" s="14"/>
      <c r="L11" s="139"/>
      <c r="M11" s="14"/>
      <c r="N11" s="139"/>
      <c r="O11" s="94"/>
    </row>
    <row r="12" spans="2:15" ht="17.100000000000001" customHeight="1" x14ac:dyDescent="0.15">
      <c r="B12" s="3"/>
      <c r="C12" s="3"/>
      <c r="D12" s="3"/>
      <c r="E12" s="2" t="s">
        <v>317</v>
      </c>
      <c r="F12" s="48">
        <f>品質向上!K15</f>
        <v>0</v>
      </c>
      <c r="G12" s="5"/>
      <c r="H12" s="2"/>
      <c r="J12" s="1" t="s">
        <v>30</v>
      </c>
      <c r="K12" s="14"/>
      <c r="L12" s="139"/>
      <c r="M12" s="14"/>
      <c r="N12" s="139"/>
      <c r="O12" s="1"/>
    </row>
    <row r="13" spans="2:15" ht="17.100000000000001" customHeight="1" x14ac:dyDescent="0.15">
      <c r="B13" s="3"/>
      <c r="C13" s="4"/>
      <c r="D13" s="4"/>
      <c r="E13" s="2" t="s">
        <v>11</v>
      </c>
      <c r="F13" s="48">
        <f>農産加工!L15</f>
        <v>0</v>
      </c>
      <c r="G13" s="5"/>
      <c r="H13" s="2"/>
      <c r="J13" s="1"/>
      <c r="K13" s="14" t="s">
        <v>30</v>
      </c>
      <c r="L13" s="139" t="s">
        <v>30</v>
      </c>
      <c r="M13" s="14"/>
      <c r="N13" s="139"/>
      <c r="O13" s="1"/>
    </row>
    <row r="14" spans="2:15" ht="17.100000000000001" customHeight="1" x14ac:dyDescent="0.15">
      <c r="B14" s="3"/>
      <c r="C14" s="201" t="s">
        <v>12</v>
      </c>
      <c r="D14" s="196"/>
      <c r="E14" s="196"/>
      <c r="F14" s="48">
        <f>SUM(F15:F16)</f>
        <v>0</v>
      </c>
      <c r="G14" s="5"/>
      <c r="H14" s="2"/>
      <c r="J14" s="109"/>
      <c r="K14" s="14"/>
      <c r="L14" s="139"/>
      <c r="M14" s="14"/>
      <c r="N14" s="139"/>
      <c r="O14" s="109"/>
    </row>
    <row r="15" spans="2:15" ht="17.100000000000001" customHeight="1" x14ac:dyDescent="0.15">
      <c r="B15" s="3"/>
      <c r="C15" s="3"/>
      <c r="D15" s="196" t="s">
        <v>13</v>
      </c>
      <c r="E15" s="196"/>
      <c r="F15" s="48">
        <f>販売促進!H14</f>
        <v>0</v>
      </c>
      <c r="G15" s="5"/>
      <c r="H15" s="2"/>
      <c r="J15" s="1"/>
      <c r="K15" s="14"/>
      <c r="L15" s="139"/>
      <c r="M15" s="14" t="s">
        <v>30</v>
      </c>
      <c r="N15" s="139" t="s">
        <v>30</v>
      </c>
      <c r="O15" s="1"/>
    </row>
    <row r="16" spans="2:15" ht="17.100000000000001" customHeight="1" x14ac:dyDescent="0.15">
      <c r="B16" s="3"/>
      <c r="C16" s="4"/>
      <c r="D16" s="196" t="s">
        <v>14</v>
      </c>
      <c r="E16" s="196"/>
      <c r="F16" s="48">
        <f>流通経費!F14</f>
        <v>0</v>
      </c>
      <c r="G16" s="5"/>
      <c r="H16" s="2"/>
      <c r="J16" s="1"/>
      <c r="K16" s="14"/>
      <c r="L16" s="139"/>
      <c r="M16" s="14" t="s">
        <v>30</v>
      </c>
      <c r="N16" s="139" t="s">
        <v>30</v>
      </c>
      <c r="O16" s="1"/>
    </row>
    <row r="17" spans="2:15" ht="17.100000000000001" customHeight="1" x14ac:dyDescent="0.15">
      <c r="B17" s="3"/>
      <c r="C17" s="201" t="s">
        <v>15</v>
      </c>
      <c r="D17" s="196"/>
      <c r="E17" s="196"/>
      <c r="F17" s="48">
        <f>F18</f>
        <v>0</v>
      </c>
      <c r="G17" s="5"/>
      <c r="H17" s="2"/>
      <c r="J17" s="109"/>
      <c r="K17" s="14"/>
      <c r="L17" s="139"/>
      <c r="M17" s="14"/>
      <c r="N17" s="139"/>
      <c r="O17" s="109"/>
    </row>
    <row r="18" spans="2:15" ht="17.100000000000001" customHeight="1" x14ac:dyDescent="0.15">
      <c r="B18" s="3"/>
      <c r="C18" s="4"/>
      <c r="D18" s="196" t="s">
        <v>16</v>
      </c>
      <c r="E18" s="196"/>
      <c r="F18" s="48">
        <f>就業機会!H11</f>
        <v>0</v>
      </c>
      <c r="G18" s="5"/>
      <c r="H18" s="2"/>
      <c r="J18" s="1" t="s">
        <v>30</v>
      </c>
      <c r="K18" s="14" t="s">
        <v>30</v>
      </c>
      <c r="L18" s="139" t="s">
        <v>30</v>
      </c>
      <c r="M18" s="14" t="s">
        <v>30</v>
      </c>
      <c r="N18" s="139" t="s">
        <v>30</v>
      </c>
      <c r="O18" s="1" t="s">
        <v>30</v>
      </c>
    </row>
    <row r="19" spans="2:15" ht="17.100000000000001" customHeight="1" x14ac:dyDescent="0.15">
      <c r="B19" s="4"/>
      <c r="C19" s="196" t="s">
        <v>17</v>
      </c>
      <c r="D19" s="196"/>
      <c r="E19" s="196"/>
      <c r="F19" s="48">
        <f>維持管理!F14</f>
        <v>0</v>
      </c>
      <c r="G19" s="5"/>
      <c r="H19" s="2"/>
      <c r="J19" s="1" t="s">
        <v>30</v>
      </c>
      <c r="K19" s="14" t="s">
        <v>30</v>
      </c>
      <c r="L19" s="139" t="s">
        <v>30</v>
      </c>
      <c r="M19" s="14" t="s">
        <v>30</v>
      </c>
      <c r="N19" s="139" t="s">
        <v>30</v>
      </c>
      <c r="O19" s="1" t="s">
        <v>30</v>
      </c>
    </row>
    <row r="20" spans="2:15" ht="17.100000000000001" customHeight="1" x14ac:dyDescent="0.15">
      <c r="B20" s="196" t="s">
        <v>24</v>
      </c>
      <c r="C20" s="196"/>
      <c r="D20" s="196"/>
      <c r="E20" s="196"/>
      <c r="F20" s="48" t="e">
        <f>ROUNDDOWN(事業費!D15,0)</f>
        <v>#DIV/0!</v>
      </c>
      <c r="G20" s="5" t="s">
        <v>18</v>
      </c>
      <c r="H20" s="2"/>
      <c r="J20" s="198" t="s">
        <v>205</v>
      </c>
      <c r="K20" s="198"/>
      <c r="L20" s="198"/>
      <c r="M20" s="198"/>
      <c r="N20" s="198"/>
      <c r="O20" s="198"/>
    </row>
    <row r="21" spans="2:15" ht="17.100000000000001" customHeight="1" x14ac:dyDescent="0.15">
      <c r="B21" s="196" t="s">
        <v>25</v>
      </c>
      <c r="C21" s="196"/>
      <c r="D21" s="196"/>
      <c r="E21" s="196"/>
      <c r="F21" s="63" t="e">
        <f>ROUNDUP((0.04*(1+0.04)^F20)/((1+0.04)^F20-1),6)</f>
        <v>#DIV/0!</v>
      </c>
      <c r="G21" s="5"/>
      <c r="H21" s="2"/>
      <c r="J21" s="197"/>
      <c r="K21" s="197"/>
      <c r="L21" s="197"/>
      <c r="M21" s="197"/>
      <c r="N21" s="197"/>
      <c r="O21" s="197"/>
    </row>
    <row r="22" spans="2:15" ht="17.100000000000001" customHeight="1" x14ac:dyDescent="0.15">
      <c r="B22" s="196" t="s">
        <v>19</v>
      </c>
      <c r="C22" s="196"/>
      <c r="D22" s="196"/>
      <c r="E22" s="196"/>
      <c r="F22" s="48" t="e">
        <f>ROUND(F6/ROUND(F21,4),0)</f>
        <v>#DIV/0!</v>
      </c>
      <c r="G22" s="5" t="s">
        <v>5</v>
      </c>
      <c r="H22" s="2"/>
    </row>
    <row r="23" spans="2:15" ht="17.100000000000001" customHeight="1" x14ac:dyDescent="0.15">
      <c r="B23" s="196" t="s">
        <v>20</v>
      </c>
      <c r="C23" s="196"/>
      <c r="D23" s="196"/>
      <c r="E23" s="196"/>
      <c r="F23" s="48">
        <f>廃用損失!K11</f>
        <v>0</v>
      </c>
      <c r="G23" s="5" t="s">
        <v>5</v>
      </c>
      <c r="H23" s="2"/>
      <c r="J23" s="197" t="s">
        <v>204</v>
      </c>
      <c r="K23" s="197"/>
      <c r="L23" s="197"/>
      <c r="M23" s="197"/>
      <c r="N23" s="197"/>
      <c r="O23" s="197"/>
    </row>
    <row r="24" spans="2:15" ht="17.100000000000001" customHeight="1" x14ac:dyDescent="0.15">
      <c r="B24" s="196" t="s">
        <v>21</v>
      </c>
      <c r="C24" s="196"/>
      <c r="D24" s="196"/>
      <c r="E24" s="196"/>
      <c r="F24" s="70" t="e">
        <f>ROUNDDOWN((F22-F23)/F5,2)</f>
        <v>#DIV/0!</v>
      </c>
      <c r="G24" s="5"/>
      <c r="H24" s="113" t="s">
        <v>32</v>
      </c>
      <c r="J24" s="197"/>
      <c r="K24" s="197"/>
      <c r="L24" s="197"/>
      <c r="M24" s="197"/>
      <c r="N24" s="197"/>
      <c r="O24" s="197"/>
    </row>
    <row r="25" spans="2:15" x14ac:dyDescent="0.15">
      <c r="J25" s="197"/>
      <c r="K25" s="197"/>
      <c r="L25" s="197"/>
      <c r="M25" s="197"/>
      <c r="N25" s="197"/>
      <c r="O25" s="197"/>
    </row>
    <row r="26" spans="2:15" ht="15.95" customHeight="1" x14ac:dyDescent="0.15">
      <c r="B26" s="112" t="s">
        <v>176</v>
      </c>
    </row>
    <row r="27" spans="2:15" ht="15.95" customHeight="1" x14ac:dyDescent="0.15">
      <c r="B27" s="112" t="s">
        <v>178</v>
      </c>
    </row>
    <row r="28" spans="2:15" ht="43.5" customHeight="1" x14ac:dyDescent="0.15">
      <c r="B28" s="199" t="s">
        <v>320</v>
      </c>
      <c r="C28" s="200"/>
      <c r="D28" s="200"/>
      <c r="E28" s="200"/>
      <c r="F28" s="200"/>
      <c r="G28" s="200"/>
      <c r="H28" s="200"/>
      <c r="I28" s="200"/>
      <c r="J28" s="200"/>
      <c r="K28" s="200"/>
      <c r="L28" s="200"/>
      <c r="M28" s="200"/>
      <c r="N28" s="200"/>
      <c r="O28" s="200"/>
    </row>
  </sheetData>
  <mergeCells count="28">
    <mergeCell ref="B28:O28"/>
    <mergeCell ref="C8:E8"/>
    <mergeCell ref="B4:E4"/>
    <mergeCell ref="F4:G4"/>
    <mergeCell ref="B5:E5"/>
    <mergeCell ref="B6:E6"/>
    <mergeCell ref="B7:E7"/>
    <mergeCell ref="B24:E24"/>
    <mergeCell ref="D9:E9"/>
    <mergeCell ref="C14:E14"/>
    <mergeCell ref="D15:E15"/>
    <mergeCell ref="D16:E16"/>
    <mergeCell ref="C17:E17"/>
    <mergeCell ref="D18:E18"/>
    <mergeCell ref="C19:E19"/>
    <mergeCell ref="B20:E20"/>
    <mergeCell ref="B21:E21"/>
    <mergeCell ref="B22:E22"/>
    <mergeCell ref="B23:E23"/>
    <mergeCell ref="J23:O25"/>
    <mergeCell ref="J20:O21"/>
    <mergeCell ref="K4:L4"/>
    <mergeCell ref="M4:N4"/>
    <mergeCell ref="J3:O3"/>
    <mergeCell ref="J4:J7"/>
    <mergeCell ref="O4:O7"/>
    <mergeCell ref="L5:L7"/>
    <mergeCell ref="N5:N7"/>
  </mergeCells>
  <phoneticPr fontId="1"/>
  <printOptions horizontalCentered="1"/>
  <pageMargins left="0.98425196850393704" right="0.98425196850393704" top="0.98425196850393704" bottom="0.78740157480314965" header="0.31496062992125984" footer="0.31496062992125984"/>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55"/>
  <sheetViews>
    <sheetView topLeftCell="A7" zoomScaleNormal="100" workbookViewId="0"/>
  </sheetViews>
  <sheetFormatPr defaultRowHeight="13.5" x14ac:dyDescent="0.15"/>
  <cols>
    <col min="1" max="1" width="1.625" customWidth="1"/>
    <col min="2" max="2" width="2.625" customWidth="1"/>
    <col min="3" max="3" width="24.5" bestFit="1" customWidth="1"/>
    <col min="5" max="5" width="3.375" customWidth="1"/>
    <col min="6" max="6" width="9" customWidth="1"/>
    <col min="7" max="7" width="3.375" customWidth="1"/>
    <col min="11" max="11" width="1.625" customWidth="1"/>
  </cols>
  <sheetData>
    <row r="1" spans="2:10" x14ac:dyDescent="0.15">
      <c r="B1" s="121" t="s">
        <v>35</v>
      </c>
    </row>
    <row r="3" spans="2:10" ht="56.25" customHeight="1" x14ac:dyDescent="0.15">
      <c r="C3" s="222" t="s">
        <v>206</v>
      </c>
      <c r="D3" s="222"/>
      <c r="E3" s="222"/>
      <c r="F3" s="222"/>
      <c r="G3" s="222"/>
      <c r="H3" s="222"/>
      <c r="I3" s="222"/>
      <c r="J3" s="222"/>
    </row>
    <row r="4" spans="2:10" ht="6.95" customHeight="1" x14ac:dyDescent="0.15">
      <c r="C4" s="30"/>
      <c r="D4" s="30"/>
      <c r="E4" s="30"/>
      <c r="F4" s="30"/>
      <c r="G4" s="30"/>
      <c r="H4" s="30"/>
      <c r="I4" s="30"/>
      <c r="J4" s="30"/>
    </row>
    <row r="5" spans="2:10" ht="15.95" customHeight="1" x14ac:dyDescent="0.15">
      <c r="C5" s="202" t="s">
        <v>36</v>
      </c>
      <c r="D5" s="202" t="s">
        <v>37</v>
      </c>
      <c r="E5" s="223" t="s">
        <v>38</v>
      </c>
      <c r="F5" s="223"/>
      <c r="G5" s="223" t="s">
        <v>40</v>
      </c>
      <c r="H5" s="223"/>
    </row>
    <row r="6" spans="2:10" ht="15.95" customHeight="1" x14ac:dyDescent="0.15">
      <c r="C6" s="202"/>
      <c r="D6" s="202"/>
      <c r="E6" s="205"/>
      <c r="F6" s="205"/>
      <c r="G6" s="205" t="s">
        <v>316</v>
      </c>
      <c r="H6" s="205"/>
    </row>
    <row r="7" spans="2:10" ht="15.95" customHeight="1" x14ac:dyDescent="0.15">
      <c r="C7" s="202"/>
      <c r="D7" s="223"/>
      <c r="E7" s="205" t="s">
        <v>39</v>
      </c>
      <c r="F7" s="205"/>
      <c r="G7" s="205" t="s">
        <v>39</v>
      </c>
      <c r="H7" s="205"/>
    </row>
    <row r="8" spans="2:10" ht="15.95" customHeight="1" x14ac:dyDescent="0.15">
      <c r="C8" s="202"/>
      <c r="D8" s="7" t="s">
        <v>3</v>
      </c>
      <c r="E8" s="206" t="s">
        <v>4</v>
      </c>
      <c r="F8" s="206"/>
      <c r="G8" s="206" t="s">
        <v>41</v>
      </c>
      <c r="H8" s="206"/>
    </row>
    <row r="9" spans="2:10" ht="15.95" customHeight="1" x14ac:dyDescent="0.15">
      <c r="C9" s="101"/>
      <c r="D9" s="65"/>
      <c r="E9" s="212"/>
      <c r="F9" s="213"/>
      <c r="G9" s="209" t="str">
        <f>IFERROR(ROUND(E9/D9,0),"")</f>
        <v/>
      </c>
      <c r="H9" s="214"/>
    </row>
    <row r="10" spans="2:10" ht="15.95" customHeight="1" x14ac:dyDescent="0.15">
      <c r="C10" s="101"/>
      <c r="D10" s="65"/>
      <c r="E10" s="212"/>
      <c r="F10" s="213"/>
      <c r="G10" s="209" t="str">
        <f t="shared" ref="G10:G11" si="0">IFERROR(ROUND(E10/D10,0),"")</f>
        <v/>
      </c>
      <c r="H10" s="210"/>
    </row>
    <row r="11" spans="2:10" ht="15.95" customHeight="1" x14ac:dyDescent="0.15">
      <c r="C11" s="101"/>
      <c r="D11" s="65"/>
      <c r="E11" s="212"/>
      <c r="F11" s="213"/>
      <c r="G11" s="209" t="str">
        <f t="shared" si="0"/>
        <v/>
      </c>
      <c r="H11" s="210"/>
    </row>
    <row r="12" spans="2:10" ht="15.95" customHeight="1" x14ac:dyDescent="0.15">
      <c r="C12" s="101"/>
      <c r="D12" s="65"/>
      <c r="E12" s="212"/>
      <c r="F12" s="213"/>
      <c r="G12" s="209" t="str">
        <f t="shared" ref="G12:G13" si="1">IFERROR(ROUND(E12/D12,0),"")</f>
        <v/>
      </c>
      <c r="H12" s="210"/>
    </row>
    <row r="13" spans="2:10" ht="15.95" customHeight="1" x14ac:dyDescent="0.15">
      <c r="C13" s="101"/>
      <c r="D13" s="65"/>
      <c r="E13" s="212"/>
      <c r="F13" s="213"/>
      <c r="G13" s="209" t="str">
        <f t="shared" si="1"/>
        <v/>
      </c>
      <c r="H13" s="210"/>
    </row>
    <row r="14" spans="2:10" ht="15.95" customHeight="1" x14ac:dyDescent="0.15">
      <c r="C14" s="1" t="s">
        <v>42</v>
      </c>
      <c r="D14" s="6" t="s">
        <v>43</v>
      </c>
      <c r="E14" s="9" t="s">
        <v>22</v>
      </c>
      <c r="F14" s="8">
        <f>SUM(E9:F13)</f>
        <v>0</v>
      </c>
      <c r="G14" s="9" t="s">
        <v>23</v>
      </c>
      <c r="H14" s="8">
        <f>SUM(G9:H13)</f>
        <v>0</v>
      </c>
    </row>
    <row r="15" spans="2:10" ht="15.95" customHeight="1" x14ac:dyDescent="0.15">
      <c r="C15" s="2" t="s">
        <v>44</v>
      </c>
      <c r="D15" s="47" t="e">
        <f>ROUNDDOWN(F14/H14,1)</f>
        <v>#DIV/0!</v>
      </c>
      <c r="E15" s="211"/>
      <c r="F15" s="224"/>
      <c r="G15" s="211"/>
      <c r="H15" s="210"/>
    </row>
    <row r="16" spans="2:10" ht="15" customHeight="1" x14ac:dyDescent="0.15">
      <c r="C16" s="112" t="s">
        <v>176</v>
      </c>
    </row>
    <row r="17" spans="3:8" ht="15" customHeight="1" x14ac:dyDescent="0.15">
      <c r="C17" s="112" t="s">
        <v>194</v>
      </c>
    </row>
    <row r="18" spans="3:8" ht="6.95" customHeight="1" x14ac:dyDescent="0.15"/>
    <row r="19" spans="3:8" x14ac:dyDescent="0.15">
      <c r="C19" s="140" t="s">
        <v>51</v>
      </c>
      <c r="D19" s="141"/>
      <c r="E19" s="141"/>
      <c r="F19" s="141"/>
      <c r="G19" s="141"/>
    </row>
    <row r="20" spans="3:8" x14ac:dyDescent="0.15">
      <c r="C20" s="228" t="s">
        <v>59</v>
      </c>
      <c r="D20" s="229"/>
      <c r="E20" s="229"/>
      <c r="F20" s="229"/>
      <c r="G20" s="230"/>
      <c r="H20" s="141"/>
    </row>
    <row r="21" spans="3:8" x14ac:dyDescent="0.15">
      <c r="C21" s="142" t="s">
        <v>144</v>
      </c>
      <c r="D21" s="143"/>
      <c r="E21" s="143"/>
      <c r="F21" s="143"/>
      <c r="G21" s="144"/>
      <c r="H21" s="141"/>
    </row>
    <row r="22" spans="3:8" x14ac:dyDescent="0.15">
      <c r="C22" s="219" t="s">
        <v>46</v>
      </c>
      <c r="D22" s="207"/>
      <c r="E22" s="207"/>
      <c r="F22" s="145">
        <v>15</v>
      </c>
      <c r="G22" s="146" t="s">
        <v>45</v>
      </c>
      <c r="H22" s="158"/>
    </row>
    <row r="23" spans="3:8" x14ac:dyDescent="0.15">
      <c r="C23" s="219" t="s">
        <v>47</v>
      </c>
      <c r="D23" s="207"/>
      <c r="E23" s="207"/>
      <c r="F23" s="145">
        <v>14</v>
      </c>
      <c r="G23" s="146" t="s">
        <v>45</v>
      </c>
      <c r="H23" s="141"/>
    </row>
    <row r="24" spans="3:8" x14ac:dyDescent="0.15">
      <c r="C24" s="217" t="s">
        <v>207</v>
      </c>
      <c r="D24" s="218"/>
      <c r="E24" s="218"/>
      <c r="F24" s="145">
        <v>38</v>
      </c>
      <c r="G24" s="146" t="s">
        <v>45</v>
      </c>
      <c r="H24" s="141"/>
    </row>
    <row r="25" spans="3:8" x14ac:dyDescent="0.15">
      <c r="C25" s="217" t="s">
        <v>56</v>
      </c>
      <c r="D25" s="218"/>
      <c r="E25" s="218"/>
      <c r="F25" s="145">
        <v>34</v>
      </c>
      <c r="G25" s="146" t="s">
        <v>45</v>
      </c>
      <c r="H25" s="141"/>
    </row>
    <row r="26" spans="3:8" x14ac:dyDescent="0.15">
      <c r="C26" s="225" t="s">
        <v>57</v>
      </c>
      <c r="D26" s="226"/>
      <c r="E26" s="226"/>
      <c r="F26" s="226"/>
      <c r="G26" s="227"/>
      <c r="H26" s="141"/>
    </row>
    <row r="27" spans="3:8" x14ac:dyDescent="0.15">
      <c r="C27" s="203" t="s">
        <v>48</v>
      </c>
      <c r="D27" s="204"/>
      <c r="E27" s="204"/>
      <c r="F27" s="145">
        <v>31</v>
      </c>
      <c r="G27" s="146" t="s">
        <v>45</v>
      </c>
      <c r="H27" s="141"/>
    </row>
    <row r="28" spans="3:8" x14ac:dyDescent="0.15">
      <c r="C28" s="203" t="s">
        <v>49</v>
      </c>
      <c r="D28" s="204"/>
      <c r="E28" s="204"/>
      <c r="F28" s="145">
        <v>24</v>
      </c>
      <c r="G28" s="146" t="s">
        <v>45</v>
      </c>
      <c r="H28" s="141"/>
    </row>
    <row r="29" spans="3:8" x14ac:dyDescent="0.15">
      <c r="C29" s="231" t="s">
        <v>50</v>
      </c>
      <c r="D29" s="232"/>
      <c r="E29" s="232"/>
      <c r="F29" s="147">
        <v>17</v>
      </c>
      <c r="G29" s="148" t="s">
        <v>45</v>
      </c>
      <c r="H29" s="141"/>
    </row>
    <row r="30" spans="3:8" x14ac:dyDescent="0.15">
      <c r="C30" s="149" t="s">
        <v>145</v>
      </c>
      <c r="D30" s="150"/>
      <c r="E30" s="150"/>
      <c r="F30" s="145"/>
      <c r="G30" s="146"/>
      <c r="H30" s="141"/>
    </row>
    <row r="31" spans="3:8" x14ac:dyDescent="0.15">
      <c r="C31" s="203" t="s">
        <v>46</v>
      </c>
      <c r="D31" s="204"/>
      <c r="E31" s="204"/>
      <c r="F31" s="145">
        <v>22</v>
      </c>
      <c r="G31" s="146" t="s">
        <v>45</v>
      </c>
      <c r="H31" s="158"/>
    </row>
    <row r="32" spans="3:8" x14ac:dyDescent="0.15">
      <c r="C32" s="203" t="s">
        <v>47</v>
      </c>
      <c r="D32" s="204"/>
      <c r="E32" s="204"/>
      <c r="F32" s="145">
        <v>20</v>
      </c>
      <c r="G32" s="146" t="s">
        <v>45</v>
      </c>
      <c r="H32" s="141"/>
    </row>
    <row r="33" spans="3:8" x14ac:dyDescent="0.15">
      <c r="C33" s="215" t="s">
        <v>207</v>
      </c>
      <c r="D33" s="216"/>
      <c r="E33" s="216"/>
      <c r="F33" s="145">
        <v>39</v>
      </c>
      <c r="G33" s="146" t="s">
        <v>45</v>
      </c>
      <c r="H33" s="141"/>
    </row>
    <row r="34" spans="3:8" x14ac:dyDescent="0.15">
      <c r="C34" s="217" t="s">
        <v>56</v>
      </c>
      <c r="D34" s="218"/>
      <c r="E34" s="218"/>
      <c r="F34" s="145">
        <v>38</v>
      </c>
      <c r="G34" s="146" t="s">
        <v>45</v>
      </c>
      <c r="H34" s="141"/>
    </row>
    <row r="35" spans="3:8" x14ac:dyDescent="0.15">
      <c r="C35" s="151" t="s">
        <v>57</v>
      </c>
      <c r="D35" s="152"/>
      <c r="E35" s="152"/>
      <c r="F35" s="145"/>
      <c r="G35" s="146"/>
      <c r="H35" s="141"/>
    </row>
    <row r="36" spans="3:8" x14ac:dyDescent="0.15">
      <c r="C36" s="219" t="s">
        <v>48</v>
      </c>
      <c r="D36" s="207"/>
      <c r="E36" s="207"/>
      <c r="F36" s="145">
        <v>34</v>
      </c>
      <c r="G36" s="146" t="s">
        <v>45</v>
      </c>
      <c r="H36" s="141"/>
    </row>
    <row r="37" spans="3:8" x14ac:dyDescent="0.15">
      <c r="C37" s="219" t="s">
        <v>49</v>
      </c>
      <c r="D37" s="207"/>
      <c r="E37" s="207"/>
      <c r="F37" s="145">
        <v>27</v>
      </c>
      <c r="G37" s="146" t="s">
        <v>45</v>
      </c>
      <c r="H37" s="141"/>
    </row>
    <row r="38" spans="3:8" x14ac:dyDescent="0.15">
      <c r="C38" s="220" t="s">
        <v>50</v>
      </c>
      <c r="D38" s="221"/>
      <c r="E38" s="221"/>
      <c r="F38" s="153">
        <v>19</v>
      </c>
      <c r="G38" s="154" t="s">
        <v>45</v>
      </c>
      <c r="H38" s="141"/>
    </row>
    <row r="39" spans="3:8" ht="6.95" customHeight="1" x14ac:dyDescent="0.15">
      <c r="C39" s="141"/>
      <c r="D39" s="141"/>
      <c r="E39" s="141"/>
      <c r="F39" s="141"/>
      <c r="G39" s="141"/>
      <c r="H39" s="141"/>
    </row>
    <row r="40" spans="3:8" x14ac:dyDescent="0.15">
      <c r="C40" s="228" t="s">
        <v>58</v>
      </c>
      <c r="D40" s="229"/>
      <c r="E40" s="229"/>
      <c r="F40" s="229"/>
      <c r="G40" s="230"/>
      <c r="H40" s="141"/>
    </row>
    <row r="41" spans="3:8" x14ac:dyDescent="0.15">
      <c r="C41" s="155" t="s">
        <v>146</v>
      </c>
      <c r="D41" s="156"/>
      <c r="E41" s="156"/>
      <c r="F41" s="156"/>
      <c r="G41" s="157"/>
      <c r="H41" s="141"/>
    </row>
    <row r="42" spans="3:8" x14ac:dyDescent="0.15">
      <c r="C42" s="215" t="s">
        <v>208</v>
      </c>
      <c r="D42" s="216"/>
      <c r="E42" s="216"/>
      <c r="F42" s="207">
        <v>17</v>
      </c>
      <c r="G42" s="208" t="s">
        <v>45</v>
      </c>
      <c r="H42" s="141"/>
    </row>
    <row r="43" spans="3:8" x14ac:dyDescent="0.15">
      <c r="C43" s="215"/>
      <c r="D43" s="216"/>
      <c r="E43" s="216"/>
      <c r="F43" s="207"/>
      <c r="G43" s="208"/>
      <c r="H43" s="141"/>
    </row>
    <row r="44" spans="3:8" x14ac:dyDescent="0.15">
      <c r="C44" s="219" t="s">
        <v>52</v>
      </c>
      <c r="D44" s="207"/>
      <c r="E44" s="207"/>
      <c r="F44" s="145">
        <v>14</v>
      </c>
      <c r="G44" s="146" t="s">
        <v>45</v>
      </c>
      <c r="H44" s="158"/>
    </row>
    <row r="45" spans="3:8" x14ac:dyDescent="0.15">
      <c r="C45" s="220" t="s">
        <v>53</v>
      </c>
      <c r="D45" s="221"/>
      <c r="E45" s="221"/>
      <c r="F45" s="153">
        <v>5</v>
      </c>
      <c r="G45" s="154" t="s">
        <v>45</v>
      </c>
      <c r="H45" s="141"/>
    </row>
    <row r="46" spans="3:8" ht="6.95" customHeight="1" x14ac:dyDescent="0.15">
      <c r="C46" s="141"/>
      <c r="D46" s="141"/>
      <c r="E46" s="141"/>
      <c r="F46" s="141"/>
      <c r="G46" s="141"/>
      <c r="H46" s="141"/>
    </row>
    <row r="47" spans="3:8" x14ac:dyDescent="0.15">
      <c r="C47" s="228" t="s">
        <v>60</v>
      </c>
      <c r="D47" s="229"/>
      <c r="E47" s="229"/>
      <c r="F47" s="229"/>
      <c r="G47" s="230"/>
      <c r="H47" s="141"/>
    </row>
    <row r="48" spans="3:8" x14ac:dyDescent="0.15">
      <c r="C48" s="219" t="s">
        <v>147</v>
      </c>
      <c r="D48" s="207"/>
      <c r="E48" s="207"/>
      <c r="F48" s="145">
        <v>7</v>
      </c>
      <c r="G48" s="146" t="s">
        <v>45</v>
      </c>
      <c r="H48" s="141"/>
    </row>
    <row r="49" spans="3:8" x14ac:dyDescent="0.15">
      <c r="C49" s="219" t="s">
        <v>148</v>
      </c>
      <c r="D49" s="207"/>
      <c r="E49" s="207"/>
      <c r="F49" s="145">
        <v>10</v>
      </c>
      <c r="G49" s="146" t="s">
        <v>45</v>
      </c>
      <c r="H49" s="158"/>
    </row>
    <row r="50" spans="3:8" x14ac:dyDescent="0.15">
      <c r="C50" s="151" t="s">
        <v>149</v>
      </c>
      <c r="D50" s="152"/>
      <c r="E50" s="152"/>
      <c r="F50" s="145"/>
      <c r="G50" s="146"/>
      <c r="H50" s="141"/>
    </row>
    <row r="51" spans="3:8" x14ac:dyDescent="0.15">
      <c r="C51" s="219" t="s">
        <v>54</v>
      </c>
      <c r="D51" s="207"/>
      <c r="E51" s="207"/>
      <c r="F51" s="145">
        <v>17</v>
      </c>
      <c r="G51" s="146" t="s">
        <v>45</v>
      </c>
      <c r="H51" s="141"/>
    </row>
    <row r="52" spans="3:8" x14ac:dyDescent="0.15">
      <c r="C52" s="220" t="s">
        <v>55</v>
      </c>
      <c r="D52" s="221"/>
      <c r="E52" s="221"/>
      <c r="F52" s="153">
        <v>8</v>
      </c>
      <c r="G52" s="154" t="s">
        <v>45</v>
      </c>
      <c r="H52" s="158"/>
    </row>
    <row r="53" spans="3:8" ht="6.95" customHeight="1" x14ac:dyDescent="0.15">
      <c r="C53" s="141"/>
      <c r="D53" s="141"/>
      <c r="E53" s="141"/>
      <c r="F53" s="141"/>
      <c r="G53" s="141"/>
    </row>
    <row r="54" spans="3:8" x14ac:dyDescent="0.15">
      <c r="C54" s="140" t="s">
        <v>174</v>
      </c>
      <c r="D54" s="141"/>
      <c r="E54" s="141"/>
      <c r="F54" s="141"/>
      <c r="G54" s="141"/>
    </row>
    <row r="55" spans="3:8" x14ac:dyDescent="0.15">
      <c r="C55" s="187" t="s">
        <v>309</v>
      </c>
      <c r="D55" s="141" t="s">
        <v>310</v>
      </c>
      <c r="E55" s="141"/>
      <c r="G55" s="141"/>
    </row>
  </sheetData>
  <mergeCells count="49">
    <mergeCell ref="C26:G26"/>
    <mergeCell ref="C20:G20"/>
    <mergeCell ref="C40:G40"/>
    <mergeCell ref="C47:G47"/>
    <mergeCell ref="C42:E43"/>
    <mergeCell ref="C44:E44"/>
    <mergeCell ref="C45:E45"/>
    <mergeCell ref="C36:E36"/>
    <mergeCell ref="C37:E37"/>
    <mergeCell ref="C38:E38"/>
    <mergeCell ref="C24:E24"/>
    <mergeCell ref="C25:E25"/>
    <mergeCell ref="C29:E29"/>
    <mergeCell ref="C31:E31"/>
    <mergeCell ref="C32:E32"/>
    <mergeCell ref="C27:E27"/>
    <mergeCell ref="C3:J3"/>
    <mergeCell ref="C22:E22"/>
    <mergeCell ref="C23:E23"/>
    <mergeCell ref="D5:D7"/>
    <mergeCell ref="E5:F6"/>
    <mergeCell ref="E7:F7"/>
    <mergeCell ref="E8:F8"/>
    <mergeCell ref="C5:C8"/>
    <mergeCell ref="E15:F15"/>
    <mergeCell ref="E11:F11"/>
    <mergeCell ref="G5:H5"/>
    <mergeCell ref="G6:H6"/>
    <mergeCell ref="C34:E34"/>
    <mergeCell ref="C51:E51"/>
    <mergeCell ref="C52:E52"/>
    <mergeCell ref="C48:E48"/>
    <mergeCell ref="C49:E49"/>
    <mergeCell ref="C28:E28"/>
    <mergeCell ref="G7:H7"/>
    <mergeCell ref="G8:H8"/>
    <mergeCell ref="F42:F43"/>
    <mergeCell ref="G42:G43"/>
    <mergeCell ref="G11:H11"/>
    <mergeCell ref="G15:H15"/>
    <mergeCell ref="E9:F9"/>
    <mergeCell ref="G9:H9"/>
    <mergeCell ref="E10:F10"/>
    <mergeCell ref="G10:H10"/>
    <mergeCell ref="E12:F12"/>
    <mergeCell ref="G12:H12"/>
    <mergeCell ref="E13:F13"/>
    <mergeCell ref="G13:H13"/>
    <mergeCell ref="C33:E33"/>
  </mergeCells>
  <phoneticPr fontId="1"/>
  <hyperlinks>
    <hyperlink ref="C55" r:id="rId1" xr:uid="{76A66E1F-D052-4698-A726-6CB1A8D53E9F}"/>
  </hyperlinks>
  <pageMargins left="0.98425196850393704" right="0.98425196850393704" top="0.78740157480314965" bottom="0.78740157480314965" header="0.31496062992125984" footer="0.31496062992125984"/>
  <pageSetup paperSize="9" fitToWidth="0" orientation="portrait" blackAndWhite="1"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O57"/>
  <sheetViews>
    <sheetView topLeftCell="A19" zoomScaleNormal="100" workbookViewId="0"/>
  </sheetViews>
  <sheetFormatPr defaultRowHeight="13.5" x14ac:dyDescent="0.15"/>
  <cols>
    <col min="1" max="1" width="1.625" customWidth="1"/>
    <col min="2" max="2" width="2.625" customWidth="1"/>
    <col min="3" max="3" width="16.125" bestFit="1" customWidth="1"/>
    <col min="11" max="11" width="12.125" customWidth="1"/>
    <col min="15" max="15" width="1.625" customWidth="1"/>
  </cols>
  <sheetData>
    <row r="1" spans="2:14" x14ac:dyDescent="0.15">
      <c r="B1" s="122" t="s">
        <v>34</v>
      </c>
    </row>
    <row r="3" spans="2:14" x14ac:dyDescent="0.15">
      <c r="B3" t="s">
        <v>33</v>
      </c>
    </row>
    <row r="4" spans="2:14" ht="27.75" customHeight="1" x14ac:dyDescent="0.15">
      <c r="C4" s="222" t="s">
        <v>300</v>
      </c>
      <c r="D4" s="222"/>
      <c r="E4" s="222"/>
      <c r="F4" s="222"/>
      <c r="G4" s="222"/>
      <c r="H4" s="222"/>
      <c r="I4" s="222"/>
      <c r="J4" s="222"/>
      <c r="K4" s="222"/>
    </row>
    <row r="6" spans="2:14" ht="40.5" x14ac:dyDescent="0.15">
      <c r="C6" s="238" t="s">
        <v>61</v>
      </c>
      <c r="D6" s="15" t="s">
        <v>74</v>
      </c>
      <c r="E6" s="15" t="s">
        <v>75</v>
      </c>
      <c r="F6" s="15" t="s">
        <v>76</v>
      </c>
      <c r="G6" s="15" t="s">
        <v>77</v>
      </c>
      <c r="H6" s="15" t="s">
        <v>78</v>
      </c>
      <c r="I6" s="15" t="s">
        <v>67</v>
      </c>
      <c r="J6" s="15" t="s">
        <v>70</v>
      </c>
      <c r="K6" s="15" t="s">
        <v>72</v>
      </c>
    </row>
    <row r="7" spans="2:14" x14ac:dyDescent="0.15">
      <c r="C7" s="239"/>
      <c r="D7" s="16" t="s">
        <v>63</v>
      </c>
      <c r="E7" s="16" t="s">
        <v>63</v>
      </c>
      <c r="F7" s="16" t="s">
        <v>63</v>
      </c>
      <c r="G7" s="16" t="s">
        <v>65</v>
      </c>
      <c r="H7" s="16" t="s">
        <v>66</v>
      </c>
      <c r="I7" s="16" t="s">
        <v>68</v>
      </c>
      <c r="J7" s="16" t="s">
        <v>68</v>
      </c>
      <c r="K7" s="16" t="s">
        <v>39</v>
      </c>
    </row>
    <row r="8" spans="2:14" ht="40.5" x14ac:dyDescent="0.15">
      <c r="C8" s="17"/>
      <c r="D8" s="18" t="s">
        <v>3</v>
      </c>
      <c r="E8" s="18" t="s">
        <v>4</v>
      </c>
      <c r="F8" s="18" t="s">
        <v>73</v>
      </c>
      <c r="G8" s="18" t="s">
        <v>22</v>
      </c>
      <c r="H8" s="18" t="s">
        <v>23</v>
      </c>
      <c r="I8" s="18" t="s">
        <v>69</v>
      </c>
      <c r="J8" s="18" t="s">
        <v>71</v>
      </c>
      <c r="K8" s="18" t="s">
        <v>311</v>
      </c>
    </row>
    <row r="9" spans="2:14" ht="15" customHeight="1" x14ac:dyDescent="0.15">
      <c r="C9" s="101"/>
      <c r="D9" s="67"/>
      <c r="E9" s="67"/>
      <c r="F9" s="68">
        <f>E9-D9</f>
        <v>0</v>
      </c>
      <c r="G9" s="66"/>
      <c r="H9" s="66"/>
      <c r="I9" s="64"/>
      <c r="J9" s="2">
        <v>100</v>
      </c>
      <c r="K9" s="39">
        <f>ROUND(F9*(G9/100)*H9*(I9/100)*(J9/100),0)</f>
        <v>0</v>
      </c>
    </row>
    <row r="10" spans="2:14" ht="15" customHeight="1" x14ac:dyDescent="0.15">
      <c r="C10" s="102"/>
      <c r="D10" s="67"/>
      <c r="E10" s="67"/>
      <c r="F10" s="68">
        <f>E10-D10</f>
        <v>0</v>
      </c>
      <c r="G10" s="66"/>
      <c r="H10" s="66"/>
      <c r="I10" s="69"/>
      <c r="J10" s="2">
        <v>100</v>
      </c>
      <c r="K10" s="39">
        <f>ROUND(F10*(G10/100)*H10*(I10/100)*(J10/100),0)</f>
        <v>0</v>
      </c>
      <c r="L10" s="185"/>
      <c r="M10" s="186"/>
      <c r="N10" s="186"/>
    </row>
    <row r="11" spans="2:14" ht="15" customHeight="1" x14ac:dyDescent="0.15">
      <c r="C11" s="102"/>
      <c r="D11" s="67"/>
      <c r="E11" s="67"/>
      <c r="F11" s="68">
        <f t="shared" ref="F11:F13" si="0">E11-D11</f>
        <v>0</v>
      </c>
      <c r="G11" s="66"/>
      <c r="H11" s="66"/>
      <c r="I11" s="64"/>
      <c r="J11" s="2">
        <v>100</v>
      </c>
      <c r="K11" s="39">
        <f t="shared" ref="K11:K13" si="1">ROUND(F11*(G11/100)*H11*(I11/100)*(J11/100),0)</f>
        <v>0</v>
      </c>
      <c r="L11" s="185"/>
      <c r="M11" s="186"/>
      <c r="N11" s="186"/>
    </row>
    <row r="12" spans="2:14" ht="15" customHeight="1" x14ac:dyDescent="0.15">
      <c r="C12" s="102"/>
      <c r="D12" s="67"/>
      <c r="E12" s="67"/>
      <c r="F12" s="68">
        <f t="shared" si="0"/>
        <v>0</v>
      </c>
      <c r="G12" s="66"/>
      <c r="H12" s="66"/>
      <c r="I12" s="64"/>
      <c r="J12" s="2">
        <v>100</v>
      </c>
      <c r="K12" s="39">
        <f t="shared" si="1"/>
        <v>0</v>
      </c>
    </row>
    <row r="13" spans="2:14" ht="15" customHeight="1" x14ac:dyDescent="0.15">
      <c r="C13" s="102"/>
      <c r="D13" s="67"/>
      <c r="E13" s="67"/>
      <c r="F13" s="68">
        <f t="shared" si="0"/>
        <v>0</v>
      </c>
      <c r="G13" s="66"/>
      <c r="H13" s="66"/>
      <c r="I13" s="64"/>
      <c r="J13" s="2">
        <v>100</v>
      </c>
      <c r="K13" s="39">
        <f t="shared" si="1"/>
        <v>0</v>
      </c>
    </row>
    <row r="14" spans="2:14" ht="15" customHeight="1" x14ac:dyDescent="0.15">
      <c r="C14" s="14" t="s">
        <v>79</v>
      </c>
      <c r="D14" s="12"/>
      <c r="E14" s="12"/>
      <c r="F14" s="12"/>
      <c r="G14" s="12"/>
      <c r="H14" s="12"/>
      <c r="I14" s="12"/>
      <c r="J14" s="13"/>
      <c r="K14" s="39">
        <f>SUM(K9:K13)</f>
        <v>0</v>
      </c>
    </row>
    <row r="15" spans="2:14" ht="15" customHeight="1" x14ac:dyDescent="0.15">
      <c r="C15" s="112" t="s">
        <v>176</v>
      </c>
      <c r="K15" s="159" t="s">
        <v>210</v>
      </c>
    </row>
    <row r="16" spans="2:14" ht="15" customHeight="1" x14ac:dyDescent="0.15">
      <c r="C16" s="112" t="s">
        <v>209</v>
      </c>
    </row>
    <row r="17" spans="3:15" x14ac:dyDescent="0.15">
      <c r="C17" s="112"/>
    </row>
    <row r="18" spans="3:15" ht="18" customHeight="1" x14ac:dyDescent="0.15">
      <c r="C18" s="161" t="s">
        <v>211</v>
      </c>
      <c r="D18" s="160" t="s">
        <v>217</v>
      </c>
    </row>
    <row r="19" spans="3:15" ht="18" customHeight="1" x14ac:dyDescent="0.15">
      <c r="C19" s="161" t="s">
        <v>212</v>
      </c>
      <c r="D19" s="160" t="s">
        <v>218</v>
      </c>
    </row>
    <row r="20" spans="3:15" ht="18" customHeight="1" x14ac:dyDescent="0.15">
      <c r="C20" s="161" t="s">
        <v>213</v>
      </c>
      <c r="D20" s="160" t="s">
        <v>219</v>
      </c>
    </row>
    <row r="21" spans="3:15" ht="18" customHeight="1" x14ac:dyDescent="0.15">
      <c r="C21" s="161"/>
      <c r="D21" s="160" t="s">
        <v>220</v>
      </c>
    </row>
    <row r="22" spans="3:15" ht="18" customHeight="1" x14ac:dyDescent="0.15">
      <c r="C22" s="161" t="s">
        <v>214</v>
      </c>
      <c r="D22" s="160" t="s">
        <v>221</v>
      </c>
    </row>
    <row r="23" spans="3:15" ht="18" customHeight="1" x14ac:dyDescent="0.15">
      <c r="C23" s="161"/>
      <c r="D23" s="160" t="s">
        <v>220</v>
      </c>
    </row>
    <row r="24" spans="3:15" ht="18" customHeight="1" x14ac:dyDescent="0.15">
      <c r="C24" s="161" t="s">
        <v>215</v>
      </c>
      <c r="D24" s="160" t="s">
        <v>222</v>
      </c>
    </row>
    <row r="25" spans="3:15" ht="18" customHeight="1" x14ac:dyDescent="0.15">
      <c r="C25" s="161" t="s">
        <v>216</v>
      </c>
      <c r="D25" s="160" t="s">
        <v>223</v>
      </c>
    </row>
    <row r="27" spans="3:15" x14ac:dyDescent="0.15">
      <c r="D27" s="241" t="s">
        <v>191</v>
      </c>
      <c r="E27" s="241"/>
      <c r="F27" s="241"/>
      <c r="G27" s="241"/>
    </row>
    <row r="28" spans="3:15" x14ac:dyDescent="0.15">
      <c r="D28" s="123"/>
      <c r="E28" s="123"/>
      <c r="F28" s="123"/>
      <c r="G28" s="120" t="s">
        <v>136</v>
      </c>
    </row>
    <row r="29" spans="3:15" x14ac:dyDescent="0.15">
      <c r="D29" s="240" t="s">
        <v>80</v>
      </c>
      <c r="E29" s="240"/>
      <c r="F29" s="240"/>
      <c r="G29" s="124" t="s">
        <v>67</v>
      </c>
      <c r="I29" s="112" t="s">
        <v>175</v>
      </c>
      <c r="J29" s="112"/>
      <c r="K29" s="112"/>
      <c r="L29" s="112"/>
      <c r="M29" s="112"/>
      <c r="N29" s="112"/>
      <c r="O29" s="112"/>
    </row>
    <row r="30" spans="3:15" x14ac:dyDescent="0.15">
      <c r="D30" s="240"/>
      <c r="E30" s="240"/>
      <c r="F30" s="240"/>
      <c r="G30" s="125" t="s">
        <v>81</v>
      </c>
      <c r="I30" s="112"/>
      <c r="J30" s="112"/>
      <c r="K30" s="112"/>
      <c r="L30" s="112"/>
      <c r="M30" s="112"/>
      <c r="N30" s="112"/>
      <c r="O30" s="112"/>
    </row>
    <row r="31" spans="3:15" ht="15" customHeight="1" x14ac:dyDescent="0.15">
      <c r="D31" s="243" t="s">
        <v>82</v>
      </c>
      <c r="E31" s="243" t="s">
        <v>83</v>
      </c>
      <c r="F31" s="243"/>
      <c r="G31" s="126">
        <v>8</v>
      </c>
      <c r="H31" s="160"/>
      <c r="I31" s="242" t="s">
        <v>226</v>
      </c>
      <c r="J31" s="242"/>
      <c r="K31" s="242"/>
      <c r="L31" s="163"/>
      <c r="M31" s="163"/>
      <c r="N31" s="162"/>
      <c r="O31" s="250"/>
    </row>
    <row r="32" spans="3:15" ht="15" customHeight="1" x14ac:dyDescent="0.15">
      <c r="D32" s="243"/>
      <c r="E32" s="243" t="s">
        <v>84</v>
      </c>
      <c r="F32" s="243"/>
      <c r="G32" s="126">
        <v>1</v>
      </c>
      <c r="H32" s="160"/>
      <c r="I32" s="242"/>
      <c r="J32" s="242"/>
      <c r="K32" s="242"/>
      <c r="L32" s="164"/>
      <c r="M32" s="164"/>
      <c r="N32" s="117"/>
      <c r="O32" s="250"/>
    </row>
    <row r="33" spans="4:14" ht="15" customHeight="1" x14ac:dyDescent="0.15">
      <c r="D33" s="243" t="s">
        <v>85</v>
      </c>
      <c r="E33" s="248" t="s">
        <v>86</v>
      </c>
      <c r="F33" s="248"/>
      <c r="G33" s="127">
        <v>13</v>
      </c>
      <c r="H33" s="160"/>
      <c r="I33" s="160"/>
      <c r="J33" s="160"/>
      <c r="K33" s="160"/>
      <c r="L33" s="160"/>
      <c r="M33" s="160"/>
    </row>
    <row r="34" spans="4:14" ht="15" customHeight="1" x14ac:dyDescent="0.15">
      <c r="D34" s="243"/>
      <c r="E34" s="245" t="s">
        <v>112</v>
      </c>
      <c r="F34" s="116" t="s">
        <v>110</v>
      </c>
      <c r="G34" s="128" t="s">
        <v>43</v>
      </c>
      <c r="H34" s="166"/>
      <c r="I34" s="233" t="s">
        <v>225</v>
      </c>
      <c r="J34" s="234" t="s">
        <v>227</v>
      </c>
      <c r="K34" s="234"/>
      <c r="L34" s="234"/>
      <c r="M34" s="234"/>
      <c r="N34" s="236" t="s">
        <v>224</v>
      </c>
    </row>
    <row r="35" spans="4:14" ht="15" customHeight="1" x14ac:dyDescent="0.15">
      <c r="D35" s="243"/>
      <c r="E35" s="246"/>
      <c r="F35" s="119" t="s">
        <v>111</v>
      </c>
      <c r="G35" s="129">
        <v>35</v>
      </c>
      <c r="H35" s="165"/>
      <c r="I35" s="233"/>
      <c r="J35" s="235" t="s">
        <v>228</v>
      </c>
      <c r="K35" s="235"/>
      <c r="L35" s="235"/>
      <c r="M35" s="235"/>
      <c r="N35" s="237"/>
    </row>
    <row r="36" spans="4:14" ht="15" customHeight="1" x14ac:dyDescent="0.15">
      <c r="D36" s="243" t="s">
        <v>87</v>
      </c>
      <c r="E36" s="251" t="s">
        <v>113</v>
      </c>
      <c r="F36" s="114" t="s">
        <v>110</v>
      </c>
      <c r="G36" s="127" t="s">
        <v>43</v>
      </c>
    </row>
    <row r="37" spans="4:14" ht="15" customHeight="1" x14ac:dyDescent="0.15">
      <c r="D37" s="243"/>
      <c r="E37" s="245"/>
      <c r="F37" s="116" t="s">
        <v>111</v>
      </c>
      <c r="G37" s="128" t="s">
        <v>43</v>
      </c>
    </row>
    <row r="38" spans="4:14" ht="15" customHeight="1" x14ac:dyDescent="0.15">
      <c r="D38" s="243"/>
      <c r="E38" s="249" t="s">
        <v>88</v>
      </c>
      <c r="F38" s="249"/>
      <c r="G38" s="128" t="s">
        <v>43</v>
      </c>
    </row>
    <row r="39" spans="4:14" ht="15" customHeight="1" x14ac:dyDescent="0.15">
      <c r="D39" s="243"/>
      <c r="E39" s="247" t="s">
        <v>89</v>
      </c>
      <c r="F39" s="247"/>
      <c r="G39" s="129">
        <v>28</v>
      </c>
    </row>
    <row r="40" spans="4:14" ht="15" customHeight="1" x14ac:dyDescent="0.15">
      <c r="D40" s="243" t="s">
        <v>90</v>
      </c>
      <c r="E40" s="248" t="s">
        <v>91</v>
      </c>
      <c r="F40" s="248"/>
      <c r="G40" s="127" t="s">
        <v>43</v>
      </c>
    </row>
    <row r="41" spans="4:14" ht="15" customHeight="1" x14ac:dyDescent="0.15">
      <c r="D41" s="243"/>
      <c r="E41" s="249" t="s">
        <v>92</v>
      </c>
      <c r="F41" s="249"/>
      <c r="G41" s="128">
        <v>8</v>
      </c>
    </row>
    <row r="42" spans="4:14" ht="15" customHeight="1" x14ac:dyDescent="0.15">
      <c r="D42" s="243"/>
      <c r="E42" s="247" t="s">
        <v>93</v>
      </c>
      <c r="F42" s="247"/>
      <c r="G42" s="129">
        <v>3</v>
      </c>
    </row>
    <row r="43" spans="4:14" ht="15" customHeight="1" x14ac:dyDescent="0.15">
      <c r="D43" s="243"/>
      <c r="E43" s="248" t="s">
        <v>94</v>
      </c>
      <c r="F43" s="248"/>
      <c r="G43" s="127" t="s">
        <v>43</v>
      </c>
    </row>
    <row r="44" spans="4:14" ht="15" customHeight="1" x14ac:dyDescent="0.15">
      <c r="D44" s="243"/>
      <c r="E44" s="247" t="s">
        <v>95</v>
      </c>
      <c r="F44" s="247"/>
      <c r="G44" s="129">
        <v>20</v>
      </c>
    </row>
    <row r="45" spans="4:14" ht="15" customHeight="1" x14ac:dyDescent="0.15">
      <c r="D45" s="243"/>
      <c r="E45" s="248" t="s">
        <v>96</v>
      </c>
      <c r="F45" s="248"/>
      <c r="G45" s="127" t="s">
        <v>43</v>
      </c>
    </row>
    <row r="46" spans="4:14" ht="15" customHeight="1" x14ac:dyDescent="0.15">
      <c r="D46" s="243"/>
      <c r="E46" s="247" t="s">
        <v>97</v>
      </c>
      <c r="F46" s="247"/>
      <c r="G46" s="129">
        <v>18</v>
      </c>
    </row>
    <row r="47" spans="4:14" ht="15" customHeight="1" x14ac:dyDescent="0.15">
      <c r="D47" s="244" t="s">
        <v>114</v>
      </c>
      <c r="E47" s="248" t="s">
        <v>98</v>
      </c>
      <c r="F47" s="248"/>
      <c r="G47" s="127" t="s">
        <v>43</v>
      </c>
    </row>
    <row r="48" spans="4:14" ht="15" customHeight="1" x14ac:dyDescent="0.15">
      <c r="D48" s="244"/>
      <c r="E48" s="249" t="s">
        <v>99</v>
      </c>
      <c r="F48" s="249"/>
      <c r="G48" s="128">
        <v>22</v>
      </c>
    </row>
    <row r="49" spans="4:7" ht="15" customHeight="1" x14ac:dyDescent="0.15">
      <c r="D49" s="244"/>
      <c r="E49" s="247" t="s">
        <v>100</v>
      </c>
      <c r="F49" s="247"/>
      <c r="G49" s="129" t="s">
        <v>43</v>
      </c>
    </row>
    <row r="50" spans="4:7" ht="15" customHeight="1" x14ac:dyDescent="0.15">
      <c r="D50" s="243" t="s">
        <v>101</v>
      </c>
      <c r="E50" s="248" t="s">
        <v>102</v>
      </c>
      <c r="F50" s="248"/>
      <c r="G50" s="127" t="s">
        <v>43</v>
      </c>
    </row>
    <row r="51" spans="4:7" ht="15" customHeight="1" x14ac:dyDescent="0.15">
      <c r="D51" s="243"/>
      <c r="E51" s="249" t="s">
        <v>103</v>
      </c>
      <c r="F51" s="249"/>
      <c r="G51" s="128" t="s">
        <v>43</v>
      </c>
    </row>
    <row r="52" spans="4:7" ht="15" customHeight="1" x14ac:dyDescent="0.15">
      <c r="D52" s="243"/>
      <c r="E52" s="249" t="s">
        <v>104</v>
      </c>
      <c r="F52" s="249"/>
      <c r="G52" s="128">
        <v>1</v>
      </c>
    </row>
    <row r="53" spans="4:7" ht="15" customHeight="1" x14ac:dyDescent="0.15">
      <c r="D53" s="243"/>
      <c r="E53" s="249" t="s">
        <v>105</v>
      </c>
      <c r="F53" s="249"/>
      <c r="G53" s="128" t="s">
        <v>43</v>
      </c>
    </row>
    <row r="54" spans="4:7" ht="15" customHeight="1" x14ac:dyDescent="0.15">
      <c r="D54" s="243"/>
      <c r="E54" s="249" t="s">
        <v>106</v>
      </c>
      <c r="F54" s="249"/>
      <c r="G54" s="128">
        <v>15</v>
      </c>
    </row>
    <row r="55" spans="4:7" ht="15" customHeight="1" x14ac:dyDescent="0.15">
      <c r="D55" s="243"/>
      <c r="E55" s="247" t="s">
        <v>107</v>
      </c>
      <c r="F55" s="247"/>
      <c r="G55" s="129" t="s">
        <v>43</v>
      </c>
    </row>
    <row r="56" spans="4:7" ht="15" customHeight="1" x14ac:dyDescent="0.15">
      <c r="D56" s="130" t="s">
        <v>108</v>
      </c>
      <c r="E56" s="243" t="s">
        <v>83</v>
      </c>
      <c r="F56" s="243"/>
      <c r="G56" s="126">
        <v>8</v>
      </c>
    </row>
    <row r="57" spans="4:7" ht="15" customHeight="1" x14ac:dyDescent="0.15">
      <c r="D57" s="131" t="s">
        <v>109</v>
      </c>
      <c r="E57" s="243" t="s">
        <v>84</v>
      </c>
      <c r="F57" s="243"/>
      <c r="G57" s="126">
        <v>5</v>
      </c>
    </row>
  </sheetData>
  <mergeCells count="41">
    <mergeCell ref="O31:O32"/>
    <mergeCell ref="E55:F55"/>
    <mergeCell ref="E56:F56"/>
    <mergeCell ref="E39:F39"/>
    <mergeCell ref="E40:F40"/>
    <mergeCell ref="E41:F41"/>
    <mergeCell ref="E42:F42"/>
    <mergeCell ref="E43:F43"/>
    <mergeCell ref="E44:F44"/>
    <mergeCell ref="E45:F45"/>
    <mergeCell ref="E46:F46"/>
    <mergeCell ref="E47:F47"/>
    <mergeCell ref="E36:E37"/>
    <mergeCell ref="E31:F31"/>
    <mergeCell ref="E32:F32"/>
    <mergeCell ref="E33:F33"/>
    <mergeCell ref="E57:F57"/>
    <mergeCell ref="D31:D32"/>
    <mergeCell ref="D33:D35"/>
    <mergeCell ref="D36:D39"/>
    <mergeCell ref="D40:D46"/>
    <mergeCell ref="D47:D49"/>
    <mergeCell ref="D50:D55"/>
    <mergeCell ref="E34:E35"/>
    <mergeCell ref="E49:F49"/>
    <mergeCell ref="E50:F50"/>
    <mergeCell ref="E51:F51"/>
    <mergeCell ref="E52:F52"/>
    <mergeCell ref="E53:F53"/>
    <mergeCell ref="E54:F54"/>
    <mergeCell ref="E48:F48"/>
    <mergeCell ref="E38:F38"/>
    <mergeCell ref="I34:I35"/>
    <mergeCell ref="J34:M34"/>
    <mergeCell ref="J35:M35"/>
    <mergeCell ref="N34:N35"/>
    <mergeCell ref="C4:K4"/>
    <mergeCell ref="C6:C7"/>
    <mergeCell ref="D29:F30"/>
    <mergeCell ref="D27:G27"/>
    <mergeCell ref="I31:K32"/>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B1:W57"/>
  <sheetViews>
    <sheetView topLeftCell="A19" zoomScaleNormal="100" workbookViewId="0"/>
  </sheetViews>
  <sheetFormatPr defaultRowHeight="13.5" x14ac:dyDescent="0.15"/>
  <cols>
    <col min="1" max="1" width="1.625" customWidth="1"/>
    <col min="2" max="2" width="2.625" customWidth="1"/>
    <col min="3" max="3" width="16.5" bestFit="1" customWidth="1"/>
    <col min="11" max="11" width="10.75" customWidth="1"/>
    <col min="12" max="25" width="9" customWidth="1"/>
  </cols>
  <sheetData>
    <row r="1" spans="2:22" x14ac:dyDescent="0.15">
      <c r="B1" s="121" t="s">
        <v>34</v>
      </c>
    </row>
    <row r="3" spans="2:22" x14ac:dyDescent="0.15">
      <c r="B3" t="s">
        <v>186</v>
      </c>
    </row>
    <row r="4" spans="2:22" ht="55.5" customHeight="1" x14ac:dyDescent="0.15">
      <c r="C4" s="222" t="s">
        <v>301</v>
      </c>
      <c r="D4" s="222"/>
      <c r="E4" s="222"/>
      <c r="F4" s="222"/>
      <c r="G4" s="222"/>
      <c r="H4" s="222"/>
      <c r="I4" s="222"/>
      <c r="J4" s="222"/>
      <c r="K4" s="222"/>
      <c r="L4" s="222"/>
      <c r="M4" s="222"/>
      <c r="N4" s="222"/>
      <c r="O4" s="167"/>
      <c r="P4" s="167"/>
      <c r="Q4" s="167"/>
      <c r="R4" s="167"/>
      <c r="S4" s="167"/>
      <c r="T4" s="167"/>
      <c r="U4" s="167"/>
      <c r="V4" s="167"/>
    </row>
    <row r="6" spans="2:22" ht="40.5" x14ac:dyDescent="0.15">
      <c r="C6" s="238" t="s">
        <v>61</v>
      </c>
      <c r="D6" s="15" t="s">
        <v>187</v>
      </c>
      <c r="E6" s="15" t="s">
        <v>124</v>
      </c>
      <c r="F6" s="15" t="s">
        <v>188</v>
      </c>
      <c r="G6" s="15" t="s">
        <v>189</v>
      </c>
      <c r="H6" s="15" t="s">
        <v>78</v>
      </c>
      <c r="I6" s="15" t="s">
        <v>67</v>
      </c>
      <c r="J6" s="15" t="s">
        <v>70</v>
      </c>
      <c r="K6" s="15" t="s">
        <v>72</v>
      </c>
    </row>
    <row r="7" spans="2:22" x14ac:dyDescent="0.15">
      <c r="C7" s="239"/>
      <c r="D7" s="16" t="s">
        <v>65</v>
      </c>
      <c r="E7" s="16" t="s">
        <v>65</v>
      </c>
      <c r="F7" s="16" t="s">
        <v>65</v>
      </c>
      <c r="G7" s="16" t="s">
        <v>190</v>
      </c>
      <c r="H7" s="16" t="s">
        <v>66</v>
      </c>
      <c r="I7" s="16" t="s">
        <v>68</v>
      </c>
      <c r="J7" s="16" t="s">
        <v>68</v>
      </c>
      <c r="K7" s="16" t="s">
        <v>39</v>
      </c>
    </row>
    <row r="8" spans="2:22" ht="40.5" x14ac:dyDescent="0.15">
      <c r="C8" s="17"/>
      <c r="D8" s="96" t="s">
        <v>3</v>
      </c>
      <c r="E8" s="96" t="s">
        <v>4</v>
      </c>
      <c r="F8" s="96" t="s">
        <v>73</v>
      </c>
      <c r="G8" s="96" t="s">
        <v>22</v>
      </c>
      <c r="H8" s="96" t="s">
        <v>23</v>
      </c>
      <c r="I8" s="96" t="s">
        <v>69</v>
      </c>
      <c r="J8" s="96" t="s">
        <v>71</v>
      </c>
      <c r="K8" s="96" t="s">
        <v>311</v>
      </c>
    </row>
    <row r="9" spans="2:22" ht="15" customHeight="1" x14ac:dyDescent="0.15">
      <c r="C9" s="101"/>
      <c r="D9" s="97"/>
      <c r="E9" s="97"/>
      <c r="F9" s="59">
        <f>E9-D9</f>
        <v>0</v>
      </c>
      <c r="G9" s="98"/>
      <c r="H9" s="66"/>
      <c r="I9" s="64"/>
      <c r="J9" s="2">
        <v>100</v>
      </c>
      <c r="K9" s="39">
        <f>ROUND(F9*(G9/100)*H9*(I9/100)*(J9/100),0)</f>
        <v>0</v>
      </c>
    </row>
    <row r="10" spans="2:22" ht="15" customHeight="1" x14ac:dyDescent="0.15">
      <c r="C10" s="102"/>
      <c r="D10" s="97"/>
      <c r="E10" s="97"/>
      <c r="F10" s="59">
        <f>E10-D10</f>
        <v>0</v>
      </c>
      <c r="G10" s="98"/>
      <c r="H10" s="66"/>
      <c r="I10" s="69"/>
      <c r="J10" s="2">
        <v>100</v>
      </c>
      <c r="K10" s="39">
        <f>ROUND(F10*(G10/100)*H10*(I10/100)*(J10/100),0)</f>
        <v>0</v>
      </c>
    </row>
    <row r="11" spans="2:22" ht="15" customHeight="1" x14ac:dyDescent="0.15">
      <c r="C11" s="102"/>
      <c r="D11" s="97"/>
      <c r="E11" s="97"/>
      <c r="F11" s="59">
        <f t="shared" ref="F11:F13" si="0">E11-D11</f>
        <v>0</v>
      </c>
      <c r="G11" s="98"/>
      <c r="H11" s="66"/>
      <c r="I11" s="64"/>
      <c r="J11" s="2">
        <v>100</v>
      </c>
      <c r="K11" s="39">
        <f t="shared" ref="K11:K13" si="1">ROUND(F11*(G11/100)*H11*(I11/100)*(J11/100),0)</f>
        <v>0</v>
      </c>
    </row>
    <row r="12" spans="2:22" ht="15" customHeight="1" x14ac:dyDescent="0.15">
      <c r="C12" s="102"/>
      <c r="D12" s="97"/>
      <c r="E12" s="97"/>
      <c r="F12" s="59">
        <f t="shared" si="0"/>
        <v>0</v>
      </c>
      <c r="G12" s="98"/>
      <c r="H12" s="66"/>
      <c r="I12" s="64"/>
      <c r="J12" s="2">
        <v>100</v>
      </c>
      <c r="K12" s="39">
        <f t="shared" si="1"/>
        <v>0</v>
      </c>
    </row>
    <row r="13" spans="2:22" ht="15" customHeight="1" x14ac:dyDescent="0.15">
      <c r="C13" s="102"/>
      <c r="D13" s="97"/>
      <c r="E13" s="97"/>
      <c r="F13" s="59">
        <f t="shared" si="0"/>
        <v>0</v>
      </c>
      <c r="G13" s="98"/>
      <c r="H13" s="66"/>
      <c r="I13" s="64"/>
      <c r="J13" s="2">
        <v>100</v>
      </c>
      <c r="K13" s="39">
        <f t="shared" si="1"/>
        <v>0</v>
      </c>
    </row>
    <row r="14" spans="2:22" ht="15" customHeight="1" x14ac:dyDescent="0.15">
      <c r="C14" s="14" t="s">
        <v>79</v>
      </c>
      <c r="D14" s="12"/>
      <c r="E14" s="12"/>
      <c r="F14" s="12"/>
      <c r="G14" s="12"/>
      <c r="H14" s="12"/>
      <c r="I14" s="12"/>
      <c r="J14" s="13"/>
      <c r="K14" s="39">
        <f>SUM(K9:K13)</f>
        <v>0</v>
      </c>
    </row>
    <row r="15" spans="2:22" ht="15" customHeight="1" x14ac:dyDescent="0.15">
      <c r="C15" s="112" t="s">
        <v>176</v>
      </c>
      <c r="K15" s="159" t="s">
        <v>229</v>
      </c>
    </row>
    <row r="16" spans="2:22" ht="15" customHeight="1" x14ac:dyDescent="0.15">
      <c r="C16" s="112" t="s">
        <v>194</v>
      </c>
    </row>
    <row r="17" spans="3:23" x14ac:dyDescent="0.15">
      <c r="C17" s="112"/>
    </row>
    <row r="18" spans="3:23" ht="18" customHeight="1" x14ac:dyDescent="0.15">
      <c r="C18" s="161" t="s">
        <v>213</v>
      </c>
      <c r="D18" s="160" t="s">
        <v>219</v>
      </c>
    </row>
    <row r="19" spans="3:23" ht="18" customHeight="1" x14ac:dyDescent="0.15">
      <c r="C19" s="161" t="s">
        <v>230</v>
      </c>
      <c r="D19" s="160" t="s">
        <v>231</v>
      </c>
    </row>
    <row r="20" spans="3:23" ht="18" customHeight="1" x14ac:dyDescent="0.15">
      <c r="C20" s="161" t="s">
        <v>189</v>
      </c>
      <c r="D20" s="160" t="s">
        <v>232</v>
      </c>
    </row>
    <row r="21" spans="3:23" ht="18" customHeight="1" x14ac:dyDescent="0.15">
      <c r="C21" s="161" t="s">
        <v>214</v>
      </c>
      <c r="D21" s="160" t="s">
        <v>221</v>
      </c>
    </row>
    <row r="22" spans="3:23" ht="18" customHeight="1" x14ac:dyDescent="0.15">
      <c r="C22" s="161"/>
      <c r="D22" s="160" t="s">
        <v>220</v>
      </c>
    </row>
    <row r="23" spans="3:23" ht="18" customHeight="1" x14ac:dyDescent="0.15">
      <c r="C23" s="161"/>
      <c r="D23" s="160" t="s">
        <v>233</v>
      </c>
    </row>
    <row r="24" spans="3:23" ht="18" customHeight="1" x14ac:dyDescent="0.15">
      <c r="C24" s="161" t="s">
        <v>215</v>
      </c>
      <c r="D24" s="160" t="s">
        <v>222</v>
      </c>
    </row>
    <row r="25" spans="3:23" ht="18" customHeight="1" x14ac:dyDescent="0.15">
      <c r="C25" s="161" t="s">
        <v>216</v>
      </c>
      <c r="D25" s="160" t="s">
        <v>223</v>
      </c>
    </row>
    <row r="26" spans="3:23" ht="9" customHeight="1" x14ac:dyDescent="0.15">
      <c r="C26" s="161"/>
      <c r="D26" s="160"/>
    </row>
    <row r="27" spans="3:23" x14ac:dyDescent="0.15">
      <c r="D27" s="241" t="s">
        <v>192</v>
      </c>
      <c r="E27" s="241"/>
      <c r="F27" s="241"/>
      <c r="G27" s="241"/>
    </row>
    <row r="28" spans="3:23" x14ac:dyDescent="0.15">
      <c r="D28" s="123"/>
      <c r="E28" s="123"/>
      <c r="F28" s="123"/>
      <c r="G28" s="120" t="s">
        <v>136</v>
      </c>
    </row>
    <row r="29" spans="3:23" x14ac:dyDescent="0.15">
      <c r="D29" s="240" t="s">
        <v>80</v>
      </c>
      <c r="E29" s="240"/>
      <c r="F29" s="240"/>
      <c r="G29" s="124" t="s">
        <v>67</v>
      </c>
      <c r="I29" s="112" t="s">
        <v>175</v>
      </c>
      <c r="J29" s="112"/>
      <c r="K29" s="112"/>
      <c r="L29" s="112"/>
      <c r="M29" s="112"/>
      <c r="N29" s="112"/>
      <c r="O29" s="112"/>
      <c r="P29" s="112"/>
      <c r="Q29" s="112"/>
      <c r="R29" s="112"/>
      <c r="S29" s="112"/>
      <c r="T29" s="112"/>
      <c r="U29" s="112"/>
      <c r="V29" s="112"/>
    </row>
    <row r="30" spans="3:23" x14ac:dyDescent="0.15">
      <c r="D30" s="240"/>
      <c r="E30" s="240"/>
      <c r="F30" s="240"/>
      <c r="G30" s="125" t="s">
        <v>193</v>
      </c>
      <c r="H30" s="112"/>
      <c r="I30" s="112"/>
      <c r="J30" s="112"/>
      <c r="K30" s="112"/>
      <c r="L30" s="115"/>
      <c r="M30" s="115"/>
      <c r="N30" s="115"/>
      <c r="O30" s="115"/>
      <c r="P30" s="115"/>
      <c r="Q30" s="115"/>
      <c r="R30" s="115"/>
      <c r="S30" s="115"/>
      <c r="T30" s="115"/>
      <c r="U30" s="115"/>
      <c r="V30" s="115"/>
      <c r="W30" s="169"/>
    </row>
    <row r="31" spans="3:23" ht="15" customHeight="1" x14ac:dyDescent="0.15">
      <c r="D31" s="243" t="s">
        <v>82</v>
      </c>
      <c r="E31" s="243" t="s">
        <v>83</v>
      </c>
      <c r="F31" s="243"/>
      <c r="G31" s="126">
        <v>76</v>
      </c>
      <c r="H31" s="254" t="s">
        <v>237</v>
      </c>
      <c r="I31" s="255"/>
      <c r="J31" s="255"/>
      <c r="K31" s="255"/>
      <c r="L31" s="255"/>
      <c r="M31" s="255"/>
      <c r="N31" s="255"/>
      <c r="O31" s="171"/>
      <c r="P31" s="162"/>
      <c r="Q31" s="162"/>
      <c r="R31" s="162"/>
      <c r="S31" s="162"/>
      <c r="T31" s="118"/>
      <c r="U31" s="170"/>
      <c r="V31" s="171"/>
      <c r="W31" s="169"/>
    </row>
    <row r="32" spans="3:23" ht="15" customHeight="1" x14ac:dyDescent="0.15">
      <c r="D32" s="243"/>
      <c r="E32" s="243" t="s">
        <v>84</v>
      </c>
      <c r="F32" s="243"/>
      <c r="G32" s="126">
        <v>74</v>
      </c>
      <c r="H32" s="254"/>
      <c r="I32" s="255"/>
      <c r="J32" s="255"/>
      <c r="K32" s="255"/>
      <c r="L32" s="255"/>
      <c r="M32" s="255"/>
      <c r="N32" s="255"/>
      <c r="O32" s="118"/>
      <c r="P32" s="117"/>
      <c r="Q32" s="117"/>
      <c r="R32" s="117"/>
      <c r="S32" s="117"/>
      <c r="T32" s="118"/>
      <c r="U32" s="170"/>
      <c r="V32" s="118"/>
      <c r="W32" s="169"/>
    </row>
    <row r="33" spans="4:23" ht="15" customHeight="1" x14ac:dyDescent="0.15">
      <c r="D33" s="243" t="s">
        <v>85</v>
      </c>
      <c r="E33" s="248" t="s">
        <v>86</v>
      </c>
      <c r="F33" s="248"/>
      <c r="G33" s="127">
        <v>77</v>
      </c>
      <c r="H33" s="160"/>
      <c r="I33" s="160"/>
      <c r="J33" s="160"/>
      <c r="K33" s="160"/>
      <c r="L33" s="172"/>
      <c r="M33" s="172"/>
      <c r="N33" s="172"/>
      <c r="O33" s="115"/>
      <c r="P33" s="115"/>
      <c r="Q33" s="115"/>
      <c r="R33" s="115"/>
      <c r="S33" s="115"/>
      <c r="T33" s="115"/>
      <c r="U33" s="115"/>
      <c r="V33" s="115"/>
      <c r="W33" s="169"/>
    </row>
    <row r="34" spans="4:23" ht="15" customHeight="1" x14ac:dyDescent="0.15">
      <c r="D34" s="243"/>
      <c r="E34" s="245" t="s">
        <v>112</v>
      </c>
      <c r="F34" s="116" t="s">
        <v>110</v>
      </c>
      <c r="G34" s="128">
        <v>72</v>
      </c>
      <c r="O34" s="115"/>
      <c r="P34" s="115"/>
      <c r="Q34" s="115"/>
      <c r="R34" s="115"/>
      <c r="S34" s="115"/>
      <c r="T34" s="115"/>
      <c r="U34" s="115"/>
      <c r="V34" s="115"/>
      <c r="W34" s="169"/>
    </row>
    <row r="35" spans="4:23" ht="15" customHeight="1" x14ac:dyDescent="0.15">
      <c r="D35" s="243"/>
      <c r="E35" s="246"/>
      <c r="F35" s="119" t="s">
        <v>111</v>
      </c>
      <c r="G35" s="129">
        <v>83</v>
      </c>
      <c r="O35" s="112"/>
      <c r="P35" s="112"/>
      <c r="Q35" s="112"/>
      <c r="R35" s="112"/>
      <c r="S35" s="112"/>
      <c r="T35" s="112"/>
      <c r="U35" s="112"/>
      <c r="V35" s="112"/>
    </row>
    <row r="36" spans="4:23" ht="15" customHeight="1" x14ac:dyDescent="0.15">
      <c r="D36" s="243" t="s">
        <v>87</v>
      </c>
      <c r="E36" s="251" t="s">
        <v>113</v>
      </c>
      <c r="F36" s="114" t="s">
        <v>110</v>
      </c>
      <c r="G36" s="127">
        <v>68</v>
      </c>
      <c r="O36" s="112"/>
      <c r="P36" s="112"/>
      <c r="Q36" s="112"/>
      <c r="R36" s="112"/>
      <c r="S36" s="112"/>
      <c r="T36" s="112"/>
      <c r="U36" s="112"/>
      <c r="V36" s="112"/>
    </row>
    <row r="37" spans="4:23" ht="15" customHeight="1" x14ac:dyDescent="0.15">
      <c r="D37" s="243"/>
      <c r="E37" s="245"/>
      <c r="F37" s="116" t="s">
        <v>111</v>
      </c>
      <c r="G37" s="128">
        <v>74</v>
      </c>
      <c r="H37" s="171" t="s">
        <v>239</v>
      </c>
      <c r="J37" s="171"/>
      <c r="O37" s="112"/>
      <c r="P37" s="112"/>
      <c r="Q37" s="112"/>
      <c r="R37" s="112"/>
      <c r="S37" s="112"/>
      <c r="T37" s="112"/>
      <c r="U37" s="112"/>
      <c r="V37" s="112"/>
    </row>
    <row r="38" spans="4:23" ht="15" customHeight="1" x14ac:dyDescent="0.15">
      <c r="D38" s="243"/>
      <c r="E38" s="249" t="s">
        <v>88</v>
      </c>
      <c r="F38" s="249"/>
      <c r="G38" s="128">
        <v>70</v>
      </c>
      <c r="H38" s="168"/>
      <c r="I38" s="171"/>
      <c r="J38" s="257" t="s">
        <v>225</v>
      </c>
      <c r="K38" s="252" t="s">
        <v>236</v>
      </c>
      <c r="L38" s="252"/>
      <c r="M38" s="252"/>
      <c r="N38" s="256" t="s">
        <v>224</v>
      </c>
      <c r="O38" s="112"/>
      <c r="P38" s="112"/>
      <c r="Q38" s="112"/>
      <c r="R38" s="112"/>
      <c r="S38" s="112"/>
      <c r="T38" s="112"/>
      <c r="U38" s="112"/>
      <c r="V38" s="112"/>
    </row>
    <row r="39" spans="4:23" ht="15" customHeight="1" x14ac:dyDescent="0.15">
      <c r="D39" s="243"/>
      <c r="E39" s="247" t="s">
        <v>89</v>
      </c>
      <c r="F39" s="247"/>
      <c r="G39" s="129">
        <v>81</v>
      </c>
      <c r="H39" s="160"/>
      <c r="I39" s="160"/>
      <c r="J39" s="258"/>
      <c r="K39" s="253" t="s">
        <v>235</v>
      </c>
      <c r="L39" s="253"/>
      <c r="M39" s="253"/>
      <c r="N39" s="256"/>
      <c r="O39" s="112"/>
      <c r="P39" s="112"/>
      <c r="Q39" s="112"/>
      <c r="R39" s="112"/>
      <c r="S39" s="112"/>
      <c r="T39" s="112"/>
      <c r="U39" s="112"/>
      <c r="V39" s="112"/>
    </row>
    <row r="40" spans="4:23" ht="15" customHeight="1" x14ac:dyDescent="0.15">
      <c r="D40" s="243" t="s">
        <v>90</v>
      </c>
      <c r="E40" s="248" t="s">
        <v>91</v>
      </c>
      <c r="F40" s="248"/>
      <c r="G40" s="127">
        <v>72</v>
      </c>
      <c r="H40" s="160"/>
      <c r="J40" s="160"/>
      <c r="K40" s="160"/>
      <c r="L40" s="160"/>
      <c r="M40" s="160"/>
      <c r="N40" s="160"/>
      <c r="O40" s="112"/>
      <c r="P40" s="112"/>
      <c r="Q40" s="112"/>
      <c r="R40" s="112"/>
      <c r="S40" s="112"/>
      <c r="T40" s="112"/>
      <c r="U40" s="112"/>
      <c r="V40" s="112"/>
    </row>
    <row r="41" spans="4:23" ht="15" customHeight="1" x14ac:dyDescent="0.15">
      <c r="D41" s="243"/>
      <c r="E41" s="249" t="s">
        <v>92</v>
      </c>
      <c r="F41" s="249"/>
      <c r="G41" s="128">
        <v>76</v>
      </c>
      <c r="J41" s="160"/>
      <c r="K41" s="160"/>
      <c r="L41" s="160"/>
      <c r="M41" s="160"/>
      <c r="N41" s="160"/>
    </row>
    <row r="42" spans="4:23" ht="15" customHeight="1" x14ac:dyDescent="0.15">
      <c r="D42" s="243"/>
      <c r="E42" s="247" t="s">
        <v>93</v>
      </c>
      <c r="F42" s="247"/>
      <c r="G42" s="129">
        <v>74</v>
      </c>
      <c r="H42" s="173" t="s">
        <v>238</v>
      </c>
      <c r="I42" s="160"/>
      <c r="J42" s="160"/>
      <c r="K42" s="160"/>
      <c r="L42" s="160"/>
      <c r="M42" s="160"/>
      <c r="N42" s="160"/>
    </row>
    <row r="43" spans="4:23" ht="15" customHeight="1" x14ac:dyDescent="0.15">
      <c r="D43" s="243"/>
      <c r="E43" s="248" t="s">
        <v>94</v>
      </c>
      <c r="F43" s="248"/>
      <c r="G43" s="127">
        <v>73</v>
      </c>
      <c r="H43" s="160"/>
      <c r="I43" s="160"/>
      <c r="J43" s="160"/>
      <c r="K43" s="160"/>
      <c r="L43" s="160"/>
      <c r="M43" s="160"/>
      <c r="N43" s="160"/>
    </row>
    <row r="44" spans="4:23" ht="15" customHeight="1" x14ac:dyDescent="0.15">
      <c r="D44" s="243"/>
      <c r="E44" s="247" t="s">
        <v>95</v>
      </c>
      <c r="F44" s="247"/>
      <c r="G44" s="129">
        <v>79</v>
      </c>
      <c r="H44" s="160"/>
      <c r="I44" s="160"/>
    </row>
    <row r="45" spans="4:23" ht="15" customHeight="1" x14ac:dyDescent="0.15">
      <c r="D45" s="243"/>
      <c r="E45" s="248" t="s">
        <v>96</v>
      </c>
      <c r="F45" s="248"/>
      <c r="G45" s="127">
        <v>73</v>
      </c>
    </row>
    <row r="46" spans="4:23" ht="15" customHeight="1" x14ac:dyDescent="0.15">
      <c r="D46" s="243"/>
      <c r="E46" s="247" t="s">
        <v>97</v>
      </c>
      <c r="F46" s="247"/>
      <c r="G46" s="129">
        <v>78</v>
      </c>
    </row>
    <row r="47" spans="4:23" ht="15" customHeight="1" x14ac:dyDescent="0.15">
      <c r="D47" s="244" t="s">
        <v>114</v>
      </c>
      <c r="E47" s="248" t="s">
        <v>98</v>
      </c>
      <c r="F47" s="248"/>
      <c r="G47" s="127">
        <v>70</v>
      </c>
    </row>
    <row r="48" spans="4:23" ht="15" customHeight="1" x14ac:dyDescent="0.15">
      <c r="D48" s="244"/>
      <c r="E48" s="249" t="s">
        <v>99</v>
      </c>
      <c r="F48" s="249"/>
      <c r="G48" s="128">
        <v>79</v>
      </c>
    </row>
    <row r="49" spans="4:7" ht="15" customHeight="1" x14ac:dyDescent="0.15">
      <c r="D49" s="244"/>
      <c r="E49" s="247" t="s">
        <v>100</v>
      </c>
      <c r="F49" s="247"/>
      <c r="G49" s="129">
        <v>72</v>
      </c>
    </row>
    <row r="50" spans="4:7" ht="15" customHeight="1" x14ac:dyDescent="0.15">
      <c r="D50" s="243" t="s">
        <v>101</v>
      </c>
      <c r="E50" s="248" t="s">
        <v>102</v>
      </c>
      <c r="F50" s="248"/>
      <c r="G50" s="127">
        <v>68</v>
      </c>
    </row>
    <row r="51" spans="4:7" ht="15" customHeight="1" x14ac:dyDescent="0.15">
      <c r="D51" s="243"/>
      <c r="E51" s="249" t="s">
        <v>103</v>
      </c>
      <c r="F51" s="249"/>
      <c r="G51" s="128">
        <v>70</v>
      </c>
    </row>
    <row r="52" spans="4:7" ht="15" customHeight="1" x14ac:dyDescent="0.15">
      <c r="D52" s="243"/>
      <c r="E52" s="249" t="s">
        <v>104</v>
      </c>
      <c r="F52" s="249"/>
      <c r="G52" s="128">
        <v>74</v>
      </c>
    </row>
    <row r="53" spans="4:7" ht="15" customHeight="1" x14ac:dyDescent="0.15">
      <c r="D53" s="243"/>
      <c r="E53" s="249" t="s">
        <v>105</v>
      </c>
      <c r="F53" s="249"/>
      <c r="G53" s="128">
        <v>70</v>
      </c>
    </row>
    <row r="54" spans="4:7" ht="15" customHeight="1" x14ac:dyDescent="0.15">
      <c r="D54" s="243"/>
      <c r="E54" s="249" t="s">
        <v>106</v>
      </c>
      <c r="F54" s="249"/>
      <c r="G54" s="128">
        <v>77</v>
      </c>
    </row>
    <row r="55" spans="4:7" ht="15" customHeight="1" x14ac:dyDescent="0.15">
      <c r="D55" s="243"/>
      <c r="E55" s="247" t="s">
        <v>107</v>
      </c>
      <c r="F55" s="247"/>
      <c r="G55" s="129">
        <v>70</v>
      </c>
    </row>
    <row r="56" spans="4:7" ht="15" customHeight="1" x14ac:dyDescent="0.15">
      <c r="D56" s="130" t="s">
        <v>108</v>
      </c>
      <c r="E56" s="243" t="s">
        <v>83</v>
      </c>
      <c r="F56" s="243"/>
      <c r="G56" s="126">
        <v>20</v>
      </c>
    </row>
    <row r="57" spans="4:7" ht="15" customHeight="1" x14ac:dyDescent="0.15">
      <c r="D57" s="131" t="s">
        <v>109</v>
      </c>
      <c r="E57" s="243" t="s">
        <v>84</v>
      </c>
      <c r="F57" s="243"/>
      <c r="G57" s="126">
        <v>8</v>
      </c>
    </row>
  </sheetData>
  <mergeCells count="40">
    <mergeCell ref="E56:F56"/>
    <mergeCell ref="E57:F57"/>
    <mergeCell ref="E45:F45"/>
    <mergeCell ref="E46:F46"/>
    <mergeCell ref="E32:F32"/>
    <mergeCell ref="D50:D55"/>
    <mergeCell ref="E50:F50"/>
    <mergeCell ref="E51:F51"/>
    <mergeCell ref="E52:F52"/>
    <mergeCell ref="E53:F53"/>
    <mergeCell ref="E54:F54"/>
    <mergeCell ref="E55:F55"/>
    <mergeCell ref="D47:D49"/>
    <mergeCell ref="E47:F47"/>
    <mergeCell ref="E48:F48"/>
    <mergeCell ref="E49:F49"/>
    <mergeCell ref="D36:D39"/>
    <mergeCell ref="E36:E37"/>
    <mergeCell ref="E38:F38"/>
    <mergeCell ref="E39:F39"/>
    <mergeCell ref="D40:D46"/>
    <mergeCell ref="E40:F40"/>
    <mergeCell ref="E41:F41"/>
    <mergeCell ref="E42:F42"/>
    <mergeCell ref="E43:F43"/>
    <mergeCell ref="E44:F44"/>
    <mergeCell ref="K38:M38"/>
    <mergeCell ref="K39:M39"/>
    <mergeCell ref="H31:N32"/>
    <mergeCell ref="C4:N4"/>
    <mergeCell ref="N38:N39"/>
    <mergeCell ref="J38:J39"/>
    <mergeCell ref="D33:D35"/>
    <mergeCell ref="E33:F33"/>
    <mergeCell ref="E34:E35"/>
    <mergeCell ref="C6:C7"/>
    <mergeCell ref="D27:G27"/>
    <mergeCell ref="D29:F30"/>
    <mergeCell ref="D31:D32"/>
    <mergeCell ref="E31:F31"/>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O26"/>
  <sheetViews>
    <sheetView topLeftCell="A7" zoomScaleNormal="100" workbookViewId="0">
      <selection activeCell="B2" sqref="B2"/>
    </sheetView>
  </sheetViews>
  <sheetFormatPr defaultRowHeight="13.5" x14ac:dyDescent="0.15"/>
  <cols>
    <col min="1" max="1" width="1.625" customWidth="1"/>
    <col min="2" max="2" width="2.625" customWidth="1"/>
    <col min="3" max="3" width="20.5" bestFit="1" customWidth="1"/>
    <col min="6" max="6" width="10.25" customWidth="1"/>
    <col min="12" max="12" width="1.625" customWidth="1"/>
  </cols>
  <sheetData>
    <row r="1" spans="2:15" x14ac:dyDescent="0.15">
      <c r="B1" s="121" t="s">
        <v>34</v>
      </c>
    </row>
    <row r="3" spans="2:15" x14ac:dyDescent="0.15">
      <c r="B3" t="s">
        <v>315</v>
      </c>
    </row>
    <row r="4" spans="2:15" ht="41.25" customHeight="1" x14ac:dyDescent="0.15">
      <c r="C4" s="222" t="s">
        <v>302</v>
      </c>
      <c r="D4" s="222"/>
      <c r="E4" s="222"/>
      <c r="F4" s="222"/>
      <c r="G4" s="222"/>
      <c r="H4" s="222"/>
      <c r="I4" s="222"/>
      <c r="J4" s="222"/>
      <c r="K4" s="222"/>
      <c r="L4" s="222"/>
      <c r="M4" s="222"/>
      <c r="N4" s="222"/>
      <c r="O4" s="222"/>
    </row>
    <row r="5" spans="2:15" x14ac:dyDescent="0.15">
      <c r="C5" s="11"/>
      <c r="D5" s="11"/>
      <c r="E5" s="11"/>
      <c r="F5" s="11"/>
      <c r="G5" s="11"/>
      <c r="H5" s="11"/>
      <c r="I5" s="11"/>
      <c r="J5" s="11"/>
      <c r="K5" s="11"/>
    </row>
    <row r="6" spans="2:15" ht="22.5" customHeight="1" x14ac:dyDescent="0.15">
      <c r="C6" s="223" t="s">
        <v>118</v>
      </c>
      <c r="D6" s="238" t="s">
        <v>123</v>
      </c>
      <c r="E6" s="238" t="s">
        <v>124</v>
      </c>
      <c r="F6" s="238" t="s">
        <v>125</v>
      </c>
      <c r="G6" s="259" t="s">
        <v>120</v>
      </c>
      <c r="H6" s="259"/>
      <c r="I6" s="259"/>
      <c r="J6" s="238" t="s">
        <v>70</v>
      </c>
      <c r="K6" s="238" t="s">
        <v>119</v>
      </c>
    </row>
    <row r="7" spans="2:15" ht="22.5" customHeight="1" x14ac:dyDescent="0.15">
      <c r="C7" s="205"/>
      <c r="D7" s="239"/>
      <c r="E7" s="239"/>
      <c r="F7" s="239"/>
      <c r="G7" s="20" t="s">
        <v>62</v>
      </c>
      <c r="H7" s="20" t="s">
        <v>64</v>
      </c>
      <c r="I7" s="20" t="s">
        <v>117</v>
      </c>
      <c r="J7" s="239"/>
      <c r="K7" s="239"/>
    </row>
    <row r="8" spans="2:15" x14ac:dyDescent="0.15">
      <c r="C8" s="205"/>
      <c r="D8" s="21" t="s">
        <v>115</v>
      </c>
      <c r="E8" s="21" t="s">
        <v>65</v>
      </c>
      <c r="F8" s="21" t="s">
        <v>116</v>
      </c>
      <c r="G8" s="3"/>
      <c r="H8" s="3"/>
      <c r="I8" s="3"/>
      <c r="J8" s="21" t="s">
        <v>68</v>
      </c>
      <c r="K8" s="21" t="s">
        <v>39</v>
      </c>
    </row>
    <row r="9" spans="2:15" ht="27" x14ac:dyDescent="0.15">
      <c r="C9" s="22"/>
      <c r="D9" s="23" t="s">
        <v>3</v>
      </c>
      <c r="E9" s="24" t="s">
        <v>4</v>
      </c>
      <c r="F9" s="24" t="s">
        <v>312</v>
      </c>
      <c r="G9" s="24" t="s">
        <v>22</v>
      </c>
      <c r="H9" s="24" t="s">
        <v>23</v>
      </c>
      <c r="I9" s="24" t="s">
        <v>121</v>
      </c>
      <c r="J9" s="24" t="s">
        <v>71</v>
      </c>
      <c r="K9" s="24" t="s">
        <v>122</v>
      </c>
    </row>
    <row r="10" spans="2:15" ht="15" customHeight="1" x14ac:dyDescent="0.15">
      <c r="C10" s="103"/>
      <c r="D10" s="78"/>
      <c r="E10" s="76"/>
      <c r="F10" s="68">
        <f>ROUND((D10*E10)/100,2)</f>
        <v>0</v>
      </c>
      <c r="G10" s="77"/>
      <c r="H10" s="77"/>
      <c r="I10" s="39">
        <f>H10-G10</f>
        <v>0</v>
      </c>
      <c r="J10" s="19">
        <v>100</v>
      </c>
      <c r="K10" s="39">
        <f>ROUND(F10*I10*(J10/100),0)</f>
        <v>0</v>
      </c>
    </row>
    <row r="11" spans="2:15" ht="15" customHeight="1" x14ac:dyDescent="0.15">
      <c r="C11" s="104"/>
      <c r="D11" s="78"/>
      <c r="E11" s="76"/>
      <c r="F11" s="68">
        <f t="shared" ref="F11:F14" si="0">ROUND((D11*E11)/100,2)</f>
        <v>0</v>
      </c>
      <c r="G11" s="66"/>
      <c r="H11" s="66"/>
      <c r="I11" s="39">
        <f t="shared" ref="I11:I14" si="1">H11-G11</f>
        <v>0</v>
      </c>
      <c r="J11" s="19">
        <v>100</v>
      </c>
      <c r="K11" s="39">
        <f t="shared" ref="K11:K14" si="2">ROUND(F11*I11*(J11/100),0)</f>
        <v>0</v>
      </c>
    </row>
    <row r="12" spans="2:15" ht="15" customHeight="1" x14ac:dyDescent="0.15">
      <c r="C12" s="104"/>
      <c r="D12" s="78"/>
      <c r="E12" s="76"/>
      <c r="F12" s="68">
        <f t="shared" si="0"/>
        <v>0</v>
      </c>
      <c r="G12" s="66"/>
      <c r="H12" s="66"/>
      <c r="I12" s="39">
        <f t="shared" si="1"/>
        <v>0</v>
      </c>
      <c r="J12" s="19">
        <v>100</v>
      </c>
      <c r="K12" s="39">
        <f t="shared" si="2"/>
        <v>0</v>
      </c>
    </row>
    <row r="13" spans="2:15" ht="15" customHeight="1" x14ac:dyDescent="0.15">
      <c r="C13" s="104"/>
      <c r="D13" s="78"/>
      <c r="E13" s="76"/>
      <c r="F13" s="68">
        <f t="shared" si="0"/>
        <v>0</v>
      </c>
      <c r="G13" s="77"/>
      <c r="H13" s="77"/>
      <c r="I13" s="39">
        <f t="shared" si="1"/>
        <v>0</v>
      </c>
      <c r="J13" s="19">
        <v>100</v>
      </c>
      <c r="K13" s="39">
        <f t="shared" si="2"/>
        <v>0</v>
      </c>
    </row>
    <row r="14" spans="2:15" ht="15" customHeight="1" x14ac:dyDescent="0.15">
      <c r="C14" s="104"/>
      <c r="D14" s="78"/>
      <c r="E14" s="76"/>
      <c r="F14" s="68">
        <f t="shared" si="0"/>
        <v>0</v>
      </c>
      <c r="G14" s="77"/>
      <c r="H14" s="77"/>
      <c r="I14" s="39">
        <f t="shared" si="1"/>
        <v>0</v>
      </c>
      <c r="J14" s="19">
        <v>100</v>
      </c>
      <c r="K14" s="39">
        <f t="shared" si="2"/>
        <v>0</v>
      </c>
    </row>
    <row r="15" spans="2:15" ht="15" customHeight="1" x14ac:dyDescent="0.15">
      <c r="C15" s="105" t="s">
        <v>195</v>
      </c>
      <c r="D15" s="26"/>
      <c r="E15" s="26"/>
      <c r="F15" s="27"/>
      <c r="G15" s="28"/>
      <c r="H15" s="28"/>
      <c r="I15" s="28"/>
      <c r="J15" s="25"/>
      <c r="K15" s="39">
        <f>SUM(K10:K14)</f>
        <v>0</v>
      </c>
    </row>
    <row r="16" spans="2:15" ht="15" customHeight="1" x14ac:dyDescent="0.15">
      <c r="C16" s="112" t="s">
        <v>176</v>
      </c>
      <c r="K16" s="159" t="s">
        <v>229</v>
      </c>
    </row>
    <row r="17" spans="3:14" ht="15" customHeight="1" x14ac:dyDescent="0.15">
      <c r="C17" s="112" t="s">
        <v>194</v>
      </c>
    </row>
    <row r="18" spans="3:14" x14ac:dyDescent="0.15">
      <c r="C18" s="112"/>
    </row>
    <row r="19" spans="3:14" ht="18" customHeight="1" x14ac:dyDescent="0.15">
      <c r="C19" s="161" t="s">
        <v>189</v>
      </c>
      <c r="D19" s="160" t="s">
        <v>242</v>
      </c>
    </row>
    <row r="20" spans="3:14" ht="18" customHeight="1" x14ac:dyDescent="0.15">
      <c r="C20" s="161" t="s">
        <v>230</v>
      </c>
      <c r="D20" s="174" t="s">
        <v>247</v>
      </c>
      <c r="E20" s="174"/>
      <c r="F20" s="174"/>
      <c r="G20" s="174"/>
      <c r="H20" s="174"/>
      <c r="I20" s="174"/>
      <c r="J20" s="174"/>
      <c r="K20" s="174"/>
      <c r="L20" s="174"/>
      <c r="M20" s="174"/>
      <c r="N20" s="174"/>
    </row>
    <row r="21" spans="3:14" ht="18" customHeight="1" x14ac:dyDescent="0.15">
      <c r="C21" s="161"/>
      <c r="D21" s="174" t="s">
        <v>248</v>
      </c>
      <c r="E21" s="174"/>
      <c r="F21" s="174"/>
      <c r="G21" s="174"/>
      <c r="H21" s="174"/>
      <c r="I21" s="174"/>
      <c r="J21" s="174"/>
      <c r="K21" s="174"/>
      <c r="L21" s="174"/>
      <c r="M21" s="174"/>
      <c r="N21" s="174"/>
    </row>
    <row r="22" spans="3:14" ht="18" customHeight="1" x14ac:dyDescent="0.15">
      <c r="C22" s="161"/>
      <c r="D22" s="160" t="s">
        <v>243</v>
      </c>
    </row>
    <row r="23" spans="3:14" ht="18" customHeight="1" x14ac:dyDescent="0.15">
      <c r="C23" s="161" t="s">
        <v>240</v>
      </c>
      <c r="D23" s="160" t="s">
        <v>244</v>
      </c>
    </row>
    <row r="24" spans="3:14" ht="18" customHeight="1" x14ac:dyDescent="0.15">
      <c r="C24" s="161"/>
      <c r="D24" s="160" t="s">
        <v>245</v>
      </c>
    </row>
    <row r="25" spans="3:14" ht="18" customHeight="1" x14ac:dyDescent="0.15">
      <c r="C25" s="161" t="s">
        <v>241</v>
      </c>
      <c r="D25" s="160" t="s">
        <v>246</v>
      </c>
    </row>
    <row r="26" spans="3:14" ht="18" customHeight="1" x14ac:dyDescent="0.15">
      <c r="C26" s="161" t="s">
        <v>216</v>
      </c>
      <c r="D26" s="160" t="s">
        <v>234</v>
      </c>
    </row>
  </sheetData>
  <mergeCells count="8">
    <mergeCell ref="C4:O4"/>
    <mergeCell ref="G6:I6"/>
    <mergeCell ref="J6:J7"/>
    <mergeCell ref="K6:K7"/>
    <mergeCell ref="C6:C8"/>
    <mergeCell ref="D6:D7"/>
    <mergeCell ref="E6:E7"/>
    <mergeCell ref="F6:F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N28"/>
  <sheetViews>
    <sheetView zoomScaleNormal="100" workbookViewId="0"/>
  </sheetViews>
  <sheetFormatPr defaultRowHeight="13.5" x14ac:dyDescent="0.15"/>
  <cols>
    <col min="1" max="1" width="1.625" customWidth="1"/>
    <col min="2" max="2" width="2.625" customWidth="1"/>
    <col min="3" max="3" width="20.5" bestFit="1" customWidth="1"/>
    <col min="4" max="4" width="20.5" customWidth="1"/>
    <col min="7" max="7" width="10.25" customWidth="1"/>
    <col min="12" max="12" width="9" customWidth="1"/>
    <col min="13" max="13" width="1.625" customWidth="1"/>
  </cols>
  <sheetData>
    <row r="1" spans="2:14" x14ac:dyDescent="0.15">
      <c r="B1" s="121" t="s">
        <v>34</v>
      </c>
    </row>
    <row r="3" spans="2:14" x14ac:dyDescent="0.15">
      <c r="B3" t="s">
        <v>181</v>
      </c>
    </row>
    <row r="4" spans="2:14" ht="30" customHeight="1" x14ac:dyDescent="0.15">
      <c r="C4" s="222" t="s">
        <v>303</v>
      </c>
      <c r="D4" s="222"/>
      <c r="E4" s="222"/>
      <c r="F4" s="222"/>
      <c r="G4" s="222"/>
      <c r="H4" s="222"/>
      <c r="I4" s="222"/>
      <c r="J4" s="222"/>
      <c r="K4" s="222"/>
      <c r="L4" s="222"/>
      <c r="M4" s="167"/>
      <c r="N4" s="167"/>
    </row>
    <row r="5" spans="2:14" x14ac:dyDescent="0.15">
      <c r="C5" s="11"/>
      <c r="D5" s="11"/>
      <c r="E5" s="11"/>
      <c r="F5" s="11"/>
      <c r="G5" s="11"/>
      <c r="H5" s="11"/>
      <c r="I5" s="11"/>
      <c r="J5" s="11"/>
      <c r="K5" s="11"/>
    </row>
    <row r="6" spans="2:14" ht="22.5" customHeight="1" x14ac:dyDescent="0.15">
      <c r="C6" s="263" t="s">
        <v>126</v>
      </c>
      <c r="D6" s="260" t="s">
        <v>128</v>
      </c>
      <c r="E6" s="260" t="s">
        <v>133</v>
      </c>
      <c r="F6" s="260" t="s">
        <v>135</v>
      </c>
      <c r="G6" s="260" t="s">
        <v>134</v>
      </c>
      <c r="H6" s="262" t="s">
        <v>127</v>
      </c>
      <c r="I6" s="262"/>
      <c r="J6" s="262"/>
      <c r="K6" s="260" t="s">
        <v>70</v>
      </c>
      <c r="L6" s="223" t="s">
        <v>130</v>
      </c>
    </row>
    <row r="7" spans="2:14" ht="22.5" customHeight="1" x14ac:dyDescent="0.15">
      <c r="C7" s="264"/>
      <c r="D7" s="261"/>
      <c r="E7" s="261"/>
      <c r="F7" s="261"/>
      <c r="G7" s="261"/>
      <c r="H7" s="35" t="s">
        <v>62</v>
      </c>
      <c r="I7" s="35" t="s">
        <v>64</v>
      </c>
      <c r="J7" s="20" t="s">
        <v>117</v>
      </c>
      <c r="K7" s="261"/>
      <c r="L7" s="205"/>
    </row>
    <row r="8" spans="2:14" x14ac:dyDescent="0.15">
      <c r="C8" s="264"/>
      <c r="D8" s="261"/>
      <c r="E8" s="21" t="s">
        <v>115</v>
      </c>
      <c r="F8" s="21" t="s">
        <v>65</v>
      </c>
      <c r="G8" s="20" t="s">
        <v>116</v>
      </c>
      <c r="I8" s="3"/>
      <c r="K8" s="36" t="s">
        <v>68</v>
      </c>
      <c r="L8" s="10" t="s">
        <v>39</v>
      </c>
    </row>
    <row r="9" spans="2:14" ht="27" x14ac:dyDescent="0.15">
      <c r="C9" s="22"/>
      <c r="D9" s="23"/>
      <c r="E9" s="37" t="s">
        <v>3</v>
      </c>
      <c r="F9" s="24" t="s">
        <v>4</v>
      </c>
      <c r="G9" s="24" t="s">
        <v>312</v>
      </c>
      <c r="H9" s="38" t="s">
        <v>22</v>
      </c>
      <c r="I9" s="38" t="s">
        <v>23</v>
      </c>
      <c r="J9" s="24" t="s">
        <v>131</v>
      </c>
      <c r="K9" s="24" t="s">
        <v>71</v>
      </c>
      <c r="L9" s="18" t="s">
        <v>132</v>
      </c>
      <c r="M9" s="32"/>
    </row>
    <row r="10" spans="2:14" ht="15" customHeight="1" x14ac:dyDescent="0.15">
      <c r="C10" s="103"/>
      <c r="D10" s="79"/>
      <c r="E10" s="99"/>
      <c r="F10" s="80"/>
      <c r="G10" s="68">
        <f>ROUND(E10*(F10/100),2)</f>
        <v>0</v>
      </c>
      <c r="H10" s="77"/>
      <c r="I10" s="77"/>
      <c r="J10" s="92">
        <f>I10-H10</f>
        <v>0</v>
      </c>
      <c r="K10" s="19">
        <v>100</v>
      </c>
      <c r="L10" s="92">
        <f>ROUND(G10*J10*(K10/100),0)</f>
        <v>0</v>
      </c>
    </row>
    <row r="11" spans="2:14" ht="15" customHeight="1" x14ac:dyDescent="0.15">
      <c r="C11" s="103"/>
      <c r="D11" s="79"/>
      <c r="E11" s="100"/>
      <c r="F11" s="80"/>
      <c r="G11" s="68">
        <f t="shared" ref="G11:G14" si="0">ROUND(E11*(F11/100),2)</f>
        <v>0</v>
      </c>
      <c r="H11" s="66"/>
      <c r="I11" s="66"/>
      <c r="J11" s="92">
        <f t="shared" ref="J11:J14" si="1">I11-H11</f>
        <v>0</v>
      </c>
      <c r="K11" s="19">
        <v>100</v>
      </c>
      <c r="L11" s="92">
        <f t="shared" ref="L11:L14" si="2">ROUND(G11*J11*(K11/100),0)</f>
        <v>0</v>
      </c>
    </row>
    <row r="12" spans="2:14" ht="15" customHeight="1" x14ac:dyDescent="0.15">
      <c r="C12" s="103"/>
      <c r="D12" s="79"/>
      <c r="E12" s="100"/>
      <c r="F12" s="80"/>
      <c r="G12" s="68">
        <f t="shared" si="0"/>
        <v>0</v>
      </c>
      <c r="H12" s="77"/>
      <c r="I12" s="77"/>
      <c r="J12" s="92">
        <f t="shared" si="1"/>
        <v>0</v>
      </c>
      <c r="K12" s="19">
        <v>100</v>
      </c>
      <c r="L12" s="92">
        <f t="shared" si="2"/>
        <v>0</v>
      </c>
    </row>
    <row r="13" spans="2:14" ht="15" customHeight="1" x14ac:dyDescent="0.15">
      <c r="C13" s="103"/>
      <c r="D13" s="79"/>
      <c r="E13" s="100"/>
      <c r="F13" s="80"/>
      <c r="G13" s="68">
        <f t="shared" si="0"/>
        <v>0</v>
      </c>
      <c r="H13" s="77"/>
      <c r="I13" s="77"/>
      <c r="J13" s="92">
        <f t="shared" si="1"/>
        <v>0</v>
      </c>
      <c r="K13" s="19">
        <v>100</v>
      </c>
      <c r="L13" s="92">
        <f t="shared" si="2"/>
        <v>0</v>
      </c>
    </row>
    <row r="14" spans="2:14" ht="15" customHeight="1" x14ac:dyDescent="0.15">
      <c r="C14" s="103"/>
      <c r="D14" s="79"/>
      <c r="E14" s="100"/>
      <c r="F14" s="80"/>
      <c r="G14" s="68">
        <f t="shared" si="0"/>
        <v>0</v>
      </c>
      <c r="H14" s="77"/>
      <c r="I14" s="77"/>
      <c r="J14" s="92">
        <f t="shared" si="1"/>
        <v>0</v>
      </c>
      <c r="K14" s="19">
        <v>100</v>
      </c>
      <c r="L14" s="92">
        <f t="shared" si="2"/>
        <v>0</v>
      </c>
    </row>
    <row r="15" spans="2:14" ht="15" customHeight="1" x14ac:dyDescent="0.15">
      <c r="C15" s="105" t="s">
        <v>195</v>
      </c>
      <c r="D15" s="26"/>
      <c r="E15" s="26"/>
      <c r="F15" s="27"/>
      <c r="G15" s="28"/>
      <c r="H15" s="28"/>
      <c r="I15" s="28"/>
      <c r="J15" s="28"/>
      <c r="K15" s="25"/>
      <c r="L15" s="92">
        <f>SUM(L10:L14)</f>
        <v>0</v>
      </c>
    </row>
    <row r="16" spans="2:14" ht="15" customHeight="1" x14ac:dyDescent="0.15">
      <c r="C16" s="112" t="s">
        <v>176</v>
      </c>
      <c r="L16" s="159" t="s">
        <v>229</v>
      </c>
    </row>
    <row r="17" spans="3:4" ht="15" customHeight="1" x14ac:dyDescent="0.15">
      <c r="C17" s="112" t="s">
        <v>194</v>
      </c>
    </row>
    <row r="18" spans="3:4" x14ac:dyDescent="0.15">
      <c r="C18" s="112"/>
    </row>
    <row r="19" spans="3:4" ht="18" customHeight="1" x14ac:dyDescent="0.15">
      <c r="C19" s="161" t="s">
        <v>249</v>
      </c>
      <c r="D19" s="160" t="s">
        <v>250</v>
      </c>
    </row>
    <row r="20" spans="3:4" ht="18" customHeight="1" x14ac:dyDescent="0.15">
      <c r="C20" s="161" t="s">
        <v>189</v>
      </c>
      <c r="D20" s="160" t="s">
        <v>251</v>
      </c>
    </row>
    <row r="21" spans="3:4" ht="18" customHeight="1" x14ac:dyDescent="0.15">
      <c r="C21" s="161"/>
      <c r="D21" s="160" t="s">
        <v>255</v>
      </c>
    </row>
    <row r="22" spans="3:4" ht="18" customHeight="1" x14ac:dyDescent="0.15">
      <c r="C22" s="161" t="s">
        <v>230</v>
      </c>
      <c r="D22" s="160" t="s">
        <v>253</v>
      </c>
    </row>
    <row r="23" spans="3:4" ht="18" customHeight="1" x14ac:dyDescent="0.15">
      <c r="C23" s="161"/>
      <c r="D23" s="160" t="s">
        <v>254</v>
      </c>
    </row>
    <row r="24" spans="3:4" ht="18" customHeight="1" x14ac:dyDescent="0.15">
      <c r="C24" s="161"/>
      <c r="D24" s="160" t="s">
        <v>257</v>
      </c>
    </row>
    <row r="25" spans="3:4" ht="18" customHeight="1" x14ac:dyDescent="0.15">
      <c r="C25" s="161"/>
      <c r="D25" s="160" t="s">
        <v>256</v>
      </c>
    </row>
    <row r="26" spans="3:4" ht="18" customHeight="1" x14ac:dyDescent="0.15">
      <c r="C26" s="161" t="s">
        <v>240</v>
      </c>
      <c r="D26" s="160" t="s">
        <v>244</v>
      </c>
    </row>
    <row r="27" spans="3:4" ht="18" customHeight="1" x14ac:dyDescent="0.15">
      <c r="C27" s="161" t="s">
        <v>241</v>
      </c>
      <c r="D27" s="160" t="s">
        <v>252</v>
      </c>
    </row>
    <row r="28" spans="3:4" ht="18" customHeight="1" x14ac:dyDescent="0.15">
      <c r="C28" s="161" t="s">
        <v>216</v>
      </c>
      <c r="D28" s="160" t="s">
        <v>223</v>
      </c>
    </row>
  </sheetData>
  <mergeCells count="9">
    <mergeCell ref="C4:L4"/>
    <mergeCell ref="K6:K7"/>
    <mergeCell ref="L6:L7"/>
    <mergeCell ref="H6:J6"/>
    <mergeCell ref="C6:C8"/>
    <mergeCell ref="D6:D8"/>
    <mergeCell ref="E6:E7"/>
    <mergeCell ref="F6:F7"/>
    <mergeCell ref="G6:G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21"/>
  <sheetViews>
    <sheetView zoomScaleNormal="100" workbookViewId="0"/>
  </sheetViews>
  <sheetFormatPr defaultRowHeight="13.5" x14ac:dyDescent="0.15"/>
  <cols>
    <col min="1" max="1" width="1.625" customWidth="1"/>
    <col min="2" max="2" width="2.625" customWidth="1"/>
    <col min="3" max="8" width="19.5" customWidth="1"/>
    <col min="9" max="9" width="1.625" customWidth="1"/>
  </cols>
  <sheetData>
    <row r="1" spans="2:9" x14ac:dyDescent="0.15">
      <c r="B1" s="121" t="s">
        <v>34</v>
      </c>
    </row>
    <row r="3" spans="2:9" x14ac:dyDescent="0.15">
      <c r="B3" t="s">
        <v>182</v>
      </c>
    </row>
    <row r="4" spans="2:9" ht="30" customHeight="1" x14ac:dyDescent="0.15">
      <c r="C4" s="222" t="s">
        <v>304</v>
      </c>
      <c r="D4" s="222"/>
      <c r="E4" s="222"/>
      <c r="F4" s="222"/>
      <c r="G4" s="222"/>
      <c r="H4" s="222"/>
    </row>
    <row r="5" spans="2:9" x14ac:dyDescent="0.15">
      <c r="C5" s="11"/>
      <c r="D5" s="11"/>
      <c r="E5" s="11"/>
      <c r="F5" s="11"/>
      <c r="G5" s="11"/>
      <c r="H5" s="11"/>
    </row>
    <row r="6" spans="2:9" x14ac:dyDescent="0.15">
      <c r="C6" s="263" t="s">
        <v>137</v>
      </c>
      <c r="D6" s="33" t="s">
        <v>138</v>
      </c>
      <c r="E6" s="33" t="s">
        <v>139</v>
      </c>
      <c r="F6" s="33" t="s">
        <v>140</v>
      </c>
      <c r="G6" s="33" t="s">
        <v>142</v>
      </c>
      <c r="H6" s="33" t="s">
        <v>129</v>
      </c>
    </row>
    <row r="7" spans="2:9" x14ac:dyDescent="0.15">
      <c r="C7" s="264"/>
      <c r="D7" s="36" t="s">
        <v>116</v>
      </c>
      <c r="E7" s="36" t="s">
        <v>116</v>
      </c>
      <c r="F7" s="36" t="s">
        <v>66</v>
      </c>
      <c r="G7" s="36" t="s">
        <v>66</v>
      </c>
      <c r="H7" s="35" t="s">
        <v>39</v>
      </c>
    </row>
    <row r="8" spans="2:9" x14ac:dyDescent="0.15">
      <c r="C8" s="40"/>
      <c r="D8" s="41" t="s">
        <v>3</v>
      </c>
      <c r="E8" s="24" t="s">
        <v>4</v>
      </c>
      <c r="F8" s="24" t="s">
        <v>141</v>
      </c>
      <c r="G8" s="42" t="s">
        <v>22</v>
      </c>
      <c r="H8" s="42" t="s">
        <v>143</v>
      </c>
    </row>
    <row r="9" spans="2:9" ht="15" customHeight="1" x14ac:dyDescent="0.15">
      <c r="C9" s="103"/>
      <c r="D9" s="85"/>
      <c r="E9" s="85"/>
      <c r="F9" s="81"/>
      <c r="G9" s="81"/>
      <c r="H9" s="55">
        <f>ROUND((E9-D9)*(F9-G9),0)</f>
        <v>0</v>
      </c>
      <c r="I9" s="32"/>
    </row>
    <row r="10" spans="2:9" ht="15" customHeight="1" x14ac:dyDescent="0.15">
      <c r="C10" s="103"/>
      <c r="D10" s="86"/>
      <c r="E10" s="87"/>
      <c r="F10" s="83"/>
      <c r="G10" s="83"/>
      <c r="H10" s="92">
        <f t="shared" ref="H10:H13" si="0">ROUND((E10-D10)*(F10-G10),0)</f>
        <v>0</v>
      </c>
    </row>
    <row r="11" spans="2:9" ht="15" customHeight="1" x14ac:dyDescent="0.15">
      <c r="C11" s="103"/>
      <c r="D11" s="86"/>
      <c r="E11" s="87"/>
      <c r="F11" s="83"/>
      <c r="G11" s="83"/>
      <c r="H11" s="92">
        <f t="shared" si="0"/>
        <v>0</v>
      </c>
    </row>
    <row r="12" spans="2:9" ht="15" customHeight="1" x14ac:dyDescent="0.15">
      <c r="C12" s="103"/>
      <c r="D12" s="86"/>
      <c r="E12" s="87"/>
      <c r="F12" s="83"/>
      <c r="G12" s="83"/>
      <c r="H12" s="92">
        <f t="shared" si="0"/>
        <v>0</v>
      </c>
    </row>
    <row r="13" spans="2:9" ht="15" customHeight="1" x14ac:dyDescent="0.15">
      <c r="C13" s="103"/>
      <c r="D13" s="86"/>
      <c r="E13" s="87"/>
      <c r="F13" s="83"/>
      <c r="G13" s="83"/>
      <c r="H13" s="92">
        <f t="shared" si="0"/>
        <v>0</v>
      </c>
    </row>
    <row r="14" spans="2:9" ht="15" customHeight="1" x14ac:dyDescent="0.15">
      <c r="C14" s="105" t="s">
        <v>195</v>
      </c>
      <c r="D14" s="43"/>
      <c r="E14" s="44"/>
      <c r="F14" s="44"/>
      <c r="G14" s="45"/>
      <c r="H14" s="92">
        <f>SUM(H9:H13)</f>
        <v>0</v>
      </c>
    </row>
    <row r="15" spans="2:9" ht="15" customHeight="1" x14ac:dyDescent="0.15">
      <c r="C15" s="112" t="s">
        <v>176</v>
      </c>
    </row>
    <row r="16" spans="2:9" ht="15" customHeight="1" x14ac:dyDescent="0.15">
      <c r="C16" s="112" t="s">
        <v>179</v>
      </c>
    </row>
    <row r="17" spans="3:4" x14ac:dyDescent="0.15">
      <c r="C17" s="112"/>
    </row>
    <row r="18" spans="3:4" ht="18" customHeight="1" x14ac:dyDescent="0.15">
      <c r="C18" s="161" t="s">
        <v>258</v>
      </c>
      <c r="D18" s="160" t="s">
        <v>262</v>
      </c>
    </row>
    <row r="19" spans="3:4" ht="18" customHeight="1" x14ac:dyDescent="0.15">
      <c r="C19" s="161" t="s">
        <v>259</v>
      </c>
      <c r="D19" s="160" t="s">
        <v>263</v>
      </c>
    </row>
    <row r="20" spans="3:4" ht="18" customHeight="1" x14ac:dyDescent="0.15">
      <c r="C20" s="161" t="s">
        <v>260</v>
      </c>
      <c r="D20" s="160" t="s">
        <v>264</v>
      </c>
    </row>
    <row r="21" spans="3:4" ht="18" customHeight="1" x14ac:dyDescent="0.15">
      <c r="C21" s="161" t="s">
        <v>261</v>
      </c>
      <c r="D21" s="160" t="s">
        <v>265</v>
      </c>
    </row>
  </sheetData>
  <mergeCells count="2">
    <mergeCell ref="C6:C7"/>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K19"/>
  <sheetViews>
    <sheetView zoomScaleNormal="100" workbookViewId="0"/>
  </sheetViews>
  <sheetFormatPr defaultRowHeight="13.5" x14ac:dyDescent="0.15"/>
  <cols>
    <col min="1" max="1" width="1.625" customWidth="1"/>
    <col min="2" max="2" width="2.625" customWidth="1"/>
    <col min="3" max="3" width="20.5" bestFit="1" customWidth="1"/>
    <col min="4" max="6" width="19.5" customWidth="1"/>
    <col min="7" max="7" width="1.625" customWidth="1"/>
  </cols>
  <sheetData>
    <row r="1" spans="2:11" x14ac:dyDescent="0.15">
      <c r="B1" s="121" t="s">
        <v>34</v>
      </c>
    </row>
    <row r="3" spans="2:11" x14ac:dyDescent="0.15">
      <c r="B3" t="s">
        <v>183</v>
      </c>
    </row>
    <row r="4" spans="2:11" ht="35.25" customHeight="1" x14ac:dyDescent="0.15">
      <c r="C4" s="222" t="s">
        <v>305</v>
      </c>
      <c r="D4" s="222"/>
      <c r="E4" s="222"/>
      <c r="F4" s="222"/>
      <c r="G4" s="222"/>
      <c r="H4" s="222"/>
      <c r="I4" s="222"/>
      <c r="J4" s="222"/>
      <c r="K4" s="222"/>
    </row>
    <row r="5" spans="2:11" x14ac:dyDescent="0.15">
      <c r="C5" s="11"/>
      <c r="D5" s="11"/>
      <c r="E5" s="11"/>
      <c r="F5" s="11"/>
    </row>
    <row r="6" spans="2:11" x14ac:dyDescent="0.15">
      <c r="C6" s="263" t="s">
        <v>137</v>
      </c>
      <c r="D6" s="33" t="s">
        <v>150</v>
      </c>
      <c r="E6" s="33" t="s">
        <v>151</v>
      </c>
      <c r="F6" s="33" t="s">
        <v>129</v>
      </c>
    </row>
    <row r="7" spans="2:11" x14ac:dyDescent="0.15">
      <c r="C7" s="264"/>
      <c r="D7" s="36" t="s">
        <v>39</v>
      </c>
      <c r="E7" s="36" t="s">
        <v>39</v>
      </c>
      <c r="F7" s="36" t="s">
        <v>39</v>
      </c>
    </row>
    <row r="8" spans="2:11" x14ac:dyDescent="0.15">
      <c r="C8" s="40"/>
      <c r="D8" s="41" t="s">
        <v>3</v>
      </c>
      <c r="E8" s="24" t="s">
        <v>4</v>
      </c>
      <c r="F8" s="24" t="s">
        <v>152</v>
      </c>
    </row>
    <row r="9" spans="2:11" x14ac:dyDescent="0.15">
      <c r="C9" s="106"/>
      <c r="D9" s="88"/>
      <c r="E9" s="88"/>
      <c r="F9" s="175">
        <f>D9-E9</f>
        <v>0</v>
      </c>
    </row>
    <row r="10" spans="2:11" x14ac:dyDescent="0.15">
      <c r="C10" s="106"/>
      <c r="D10" s="88"/>
      <c r="E10" s="89"/>
      <c r="F10" s="90">
        <f t="shared" ref="F10:F13" si="0">D10-E10</f>
        <v>0</v>
      </c>
    </row>
    <row r="11" spans="2:11" ht="15" customHeight="1" x14ac:dyDescent="0.15">
      <c r="C11" s="103"/>
      <c r="D11" s="81"/>
      <c r="E11" s="81"/>
      <c r="F11" s="55">
        <f t="shared" si="0"/>
        <v>0</v>
      </c>
      <c r="G11" s="32"/>
    </row>
    <row r="12" spans="2:11" ht="15" customHeight="1" x14ac:dyDescent="0.15">
      <c r="C12" s="103"/>
      <c r="D12" s="81"/>
      <c r="E12" s="83"/>
      <c r="F12" s="91">
        <f t="shared" si="0"/>
        <v>0</v>
      </c>
    </row>
    <row r="13" spans="2:11" ht="15" customHeight="1" x14ac:dyDescent="0.15">
      <c r="C13" s="103"/>
      <c r="D13" s="82"/>
      <c r="E13" s="83"/>
      <c r="F13" s="91">
        <f t="shared" si="0"/>
        <v>0</v>
      </c>
    </row>
    <row r="14" spans="2:11" ht="15" customHeight="1" x14ac:dyDescent="0.15">
      <c r="C14" s="105" t="s">
        <v>195</v>
      </c>
      <c r="D14" s="43"/>
      <c r="E14" s="46"/>
      <c r="F14" s="91">
        <f>SUM(F9:F13)</f>
        <v>0</v>
      </c>
    </row>
    <row r="15" spans="2:11" ht="15" customHeight="1" x14ac:dyDescent="0.15">
      <c r="C15" s="112" t="s">
        <v>176</v>
      </c>
    </row>
    <row r="16" spans="2:11" ht="15" customHeight="1" x14ac:dyDescent="0.15">
      <c r="C16" s="112" t="s">
        <v>179</v>
      </c>
    </row>
    <row r="17" spans="3:4" x14ac:dyDescent="0.15">
      <c r="C17" s="112"/>
    </row>
    <row r="18" spans="3:4" ht="18" customHeight="1" x14ac:dyDescent="0.15">
      <c r="C18" s="161" t="s">
        <v>266</v>
      </c>
      <c r="D18" s="160" t="s">
        <v>268</v>
      </c>
    </row>
    <row r="19" spans="3:4" ht="18" customHeight="1" x14ac:dyDescent="0.15">
      <c r="C19" s="161" t="s">
        <v>267</v>
      </c>
      <c r="D19" s="160" t="s">
        <v>269</v>
      </c>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B1:I21"/>
  <sheetViews>
    <sheetView zoomScaleNormal="100" workbookViewId="0"/>
  </sheetViews>
  <sheetFormatPr defaultRowHeight="13.5" x14ac:dyDescent="0.15"/>
  <cols>
    <col min="1" max="1" width="1.625" customWidth="1"/>
    <col min="2" max="2" width="2.625" customWidth="1"/>
    <col min="3" max="8" width="19.5" customWidth="1"/>
    <col min="9" max="9" width="1.625" customWidth="1"/>
  </cols>
  <sheetData>
    <row r="1" spans="2:9" x14ac:dyDescent="0.15">
      <c r="B1" s="121" t="s">
        <v>34</v>
      </c>
    </row>
    <row r="3" spans="2:9" x14ac:dyDescent="0.15">
      <c r="B3" t="s">
        <v>184</v>
      </c>
    </row>
    <row r="4" spans="2:9" ht="32.25" customHeight="1" x14ac:dyDescent="0.15">
      <c r="C4" s="222" t="s">
        <v>306</v>
      </c>
      <c r="D4" s="222"/>
      <c r="E4" s="222"/>
      <c r="F4" s="222"/>
      <c r="G4" s="222"/>
      <c r="H4" s="222"/>
    </row>
    <row r="5" spans="2:9" x14ac:dyDescent="0.15">
      <c r="C5" s="30"/>
      <c r="D5" s="30"/>
      <c r="E5" s="30"/>
      <c r="F5" s="30"/>
      <c r="G5" s="30"/>
      <c r="H5" s="30"/>
    </row>
    <row r="6" spans="2:9" ht="40.5" x14ac:dyDescent="0.15">
      <c r="C6" s="33" t="s">
        <v>158</v>
      </c>
      <c r="D6" s="33" t="s">
        <v>159</v>
      </c>
      <c r="E6" s="33" t="s">
        <v>197</v>
      </c>
      <c r="F6" s="33" t="s">
        <v>155</v>
      </c>
      <c r="G6" s="33" t="s">
        <v>198</v>
      </c>
      <c r="H6" s="33" t="s">
        <v>129</v>
      </c>
    </row>
    <row r="7" spans="2:9" x14ac:dyDescent="0.15">
      <c r="C7" s="34" t="s">
        <v>153</v>
      </c>
      <c r="D7" s="36" t="s">
        <v>154</v>
      </c>
      <c r="E7" s="21" t="s">
        <v>153</v>
      </c>
      <c r="F7" s="36" t="s">
        <v>156</v>
      </c>
      <c r="G7" s="34" t="s">
        <v>157</v>
      </c>
      <c r="H7" s="35" t="s">
        <v>39</v>
      </c>
    </row>
    <row r="8" spans="2:9" x14ac:dyDescent="0.15">
      <c r="C8" s="24" t="s">
        <v>3</v>
      </c>
      <c r="D8" s="50" t="s">
        <v>4</v>
      </c>
      <c r="E8" s="50" t="s">
        <v>141</v>
      </c>
      <c r="F8" s="24" t="s">
        <v>22</v>
      </c>
      <c r="G8" s="50" t="s">
        <v>23</v>
      </c>
      <c r="H8" s="24" t="s">
        <v>160</v>
      </c>
    </row>
    <row r="9" spans="2:9" ht="15" customHeight="1" x14ac:dyDescent="0.15">
      <c r="C9" s="75"/>
      <c r="D9" s="84"/>
      <c r="E9" s="83"/>
      <c r="F9" s="81"/>
      <c r="G9" s="87"/>
      <c r="H9" s="51">
        <f>ROUND((C9*D9)+(E9*F9*G9),0)</f>
        <v>0</v>
      </c>
      <c r="I9" s="32"/>
    </row>
    <row r="10" spans="2:9" ht="15" customHeight="1" x14ac:dyDescent="0.15">
      <c r="C10" s="75"/>
      <c r="D10" s="84"/>
      <c r="E10" s="83"/>
      <c r="F10" s="81"/>
      <c r="G10" s="87"/>
      <c r="H10" s="51">
        <f>ROUND((C10*D10)+(E10*F10*G10),0)</f>
        <v>0</v>
      </c>
      <c r="I10" s="32"/>
    </row>
    <row r="11" spans="2:9" ht="15" customHeight="1" x14ac:dyDescent="0.15">
      <c r="C11" s="105" t="s">
        <v>196</v>
      </c>
      <c r="D11" s="43"/>
      <c r="E11" s="52"/>
      <c r="F11" s="53"/>
      <c r="G11" s="46"/>
      <c r="H11" s="51">
        <f>SUM(H9:H10)</f>
        <v>0</v>
      </c>
      <c r="I11" s="32"/>
    </row>
    <row r="12" spans="2:9" ht="15" customHeight="1" x14ac:dyDescent="0.15">
      <c r="C12" s="112" t="s">
        <v>176</v>
      </c>
      <c r="F12" s="49"/>
      <c r="H12" s="49"/>
    </row>
    <row r="13" spans="2:9" ht="15" customHeight="1" x14ac:dyDescent="0.15">
      <c r="C13" s="112" t="s">
        <v>270</v>
      </c>
      <c r="F13" s="49"/>
      <c r="H13" s="49"/>
    </row>
    <row r="14" spans="2:9" x14ac:dyDescent="0.15">
      <c r="C14" s="112"/>
    </row>
    <row r="15" spans="2:9" ht="18" customHeight="1" x14ac:dyDescent="0.15">
      <c r="C15" s="161" t="s">
        <v>271</v>
      </c>
      <c r="D15" s="160" t="s">
        <v>275</v>
      </c>
    </row>
    <row r="16" spans="2:9" ht="18" customHeight="1" x14ac:dyDescent="0.15">
      <c r="C16" s="161" t="s">
        <v>272</v>
      </c>
      <c r="D16" s="160" t="s">
        <v>276</v>
      </c>
    </row>
    <row r="17" spans="3:4" ht="18" customHeight="1" x14ac:dyDescent="0.15">
      <c r="C17" s="161" t="s">
        <v>271</v>
      </c>
      <c r="D17" s="160" t="s">
        <v>277</v>
      </c>
    </row>
    <row r="18" spans="3:4" ht="18" customHeight="1" x14ac:dyDescent="0.15">
      <c r="C18" s="161"/>
      <c r="D18" s="160" t="s">
        <v>278</v>
      </c>
    </row>
    <row r="19" spans="3:4" ht="18" customHeight="1" x14ac:dyDescent="0.15">
      <c r="C19" s="161" t="s">
        <v>273</v>
      </c>
      <c r="D19" s="160" t="s">
        <v>279</v>
      </c>
    </row>
    <row r="20" spans="3:4" ht="18" customHeight="1" x14ac:dyDescent="0.15">
      <c r="C20" s="161" t="s">
        <v>274</v>
      </c>
      <c r="D20" s="160" t="s">
        <v>280</v>
      </c>
    </row>
    <row r="21" spans="3:4" ht="18" customHeight="1" x14ac:dyDescent="0.15">
      <c r="C21" s="176"/>
      <c r="D21" s="160" t="s">
        <v>281</v>
      </c>
    </row>
  </sheetData>
  <mergeCells count="1">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K24"/>
  <sheetViews>
    <sheetView zoomScaleNormal="100" workbookViewId="0"/>
  </sheetViews>
  <sheetFormatPr defaultRowHeight="13.5" x14ac:dyDescent="0.15"/>
  <cols>
    <col min="1" max="1" width="1.625" customWidth="1"/>
    <col min="2" max="2" width="2.625" customWidth="1"/>
    <col min="3" max="3" width="22.75" bestFit="1" customWidth="1"/>
    <col min="4" max="6" width="19.5" customWidth="1"/>
    <col min="7" max="7" width="1.625" customWidth="1"/>
  </cols>
  <sheetData>
    <row r="1" spans="2:11" x14ac:dyDescent="0.15">
      <c r="B1" s="121" t="s">
        <v>34</v>
      </c>
    </row>
    <row r="3" spans="2:11" x14ac:dyDescent="0.15">
      <c r="B3" t="s">
        <v>185</v>
      </c>
    </row>
    <row r="4" spans="2:11" ht="28.5" customHeight="1" x14ac:dyDescent="0.15">
      <c r="C4" s="222" t="s">
        <v>307</v>
      </c>
      <c r="D4" s="222"/>
      <c r="E4" s="222"/>
      <c r="F4" s="222"/>
      <c r="G4" s="222"/>
      <c r="H4" s="222"/>
      <c r="I4" s="222"/>
      <c r="J4" s="222"/>
      <c r="K4" s="222"/>
    </row>
    <row r="5" spans="2:11" x14ac:dyDescent="0.15">
      <c r="C5" s="30"/>
      <c r="D5" s="30"/>
      <c r="E5" s="30"/>
      <c r="F5" s="30"/>
    </row>
    <row r="6" spans="2:11" ht="27" customHeight="1" x14ac:dyDescent="0.15">
      <c r="C6" s="260" t="s">
        <v>36</v>
      </c>
      <c r="D6" s="33" t="s">
        <v>161</v>
      </c>
      <c r="E6" s="33" t="s">
        <v>162</v>
      </c>
      <c r="F6" s="33" t="s">
        <v>129</v>
      </c>
    </row>
    <row r="7" spans="2:11" x14ac:dyDescent="0.15">
      <c r="C7" s="261"/>
      <c r="D7" s="36" t="s">
        <v>39</v>
      </c>
      <c r="E7" s="36" t="s">
        <v>39</v>
      </c>
      <c r="F7" s="36" t="s">
        <v>39</v>
      </c>
    </row>
    <row r="8" spans="2:11" x14ac:dyDescent="0.15">
      <c r="C8" s="54"/>
      <c r="D8" s="41" t="s">
        <v>3</v>
      </c>
      <c r="E8" s="24" t="s">
        <v>4</v>
      </c>
      <c r="F8" s="24" t="s">
        <v>152</v>
      </c>
    </row>
    <row r="9" spans="2:11" ht="15" customHeight="1" x14ac:dyDescent="0.15">
      <c r="C9" s="101"/>
      <c r="D9" s="73"/>
      <c r="E9" s="74"/>
      <c r="F9" s="55">
        <f>D9-E9</f>
        <v>0</v>
      </c>
    </row>
    <row r="10" spans="2:11" ht="15" customHeight="1" x14ac:dyDescent="0.15">
      <c r="C10" s="101"/>
      <c r="D10" s="73"/>
      <c r="E10" s="74"/>
      <c r="F10" s="55">
        <f t="shared" ref="F10:F13" si="0">D10-E10</f>
        <v>0</v>
      </c>
    </row>
    <row r="11" spans="2:11" ht="15" customHeight="1" x14ac:dyDescent="0.15">
      <c r="C11" s="101"/>
      <c r="D11" s="73"/>
      <c r="E11" s="74"/>
      <c r="F11" s="55">
        <f t="shared" si="0"/>
        <v>0</v>
      </c>
    </row>
    <row r="12" spans="2:11" ht="15" customHeight="1" x14ac:dyDescent="0.15">
      <c r="C12" s="101"/>
      <c r="D12" s="73"/>
      <c r="E12" s="74"/>
      <c r="F12" s="55">
        <f t="shared" si="0"/>
        <v>0</v>
      </c>
    </row>
    <row r="13" spans="2:11" ht="15" customHeight="1" x14ac:dyDescent="0.15">
      <c r="C13" s="101"/>
      <c r="D13" s="73"/>
      <c r="E13" s="74"/>
      <c r="F13" s="55">
        <f t="shared" si="0"/>
        <v>0</v>
      </c>
    </row>
    <row r="14" spans="2:11" ht="15" customHeight="1" x14ac:dyDescent="0.15">
      <c r="C14" s="107" t="s">
        <v>79</v>
      </c>
      <c r="D14" s="57"/>
      <c r="E14" s="56"/>
      <c r="F14" s="55">
        <f>SUM(F9:F13)</f>
        <v>0</v>
      </c>
      <c r="G14" s="32"/>
    </row>
    <row r="15" spans="2:11" ht="15" customHeight="1" x14ac:dyDescent="0.15">
      <c r="C15" s="112" t="s">
        <v>176</v>
      </c>
    </row>
    <row r="16" spans="2:11" ht="15" customHeight="1" x14ac:dyDescent="0.15">
      <c r="C16" s="112" t="s">
        <v>179</v>
      </c>
    </row>
    <row r="17" spans="3:4" x14ac:dyDescent="0.15">
      <c r="C17" s="112"/>
    </row>
    <row r="18" spans="3:4" ht="18" customHeight="1" x14ac:dyDescent="0.15">
      <c r="C18" s="161" t="s">
        <v>283</v>
      </c>
      <c r="D18" s="160" t="s">
        <v>285</v>
      </c>
    </row>
    <row r="19" spans="3:4" ht="18" customHeight="1" x14ac:dyDescent="0.15">
      <c r="C19" s="161"/>
      <c r="D19" s="160" t="s">
        <v>286</v>
      </c>
    </row>
    <row r="20" spans="3:4" ht="18" customHeight="1" x14ac:dyDescent="0.15">
      <c r="C20" s="161" t="s">
        <v>284</v>
      </c>
      <c r="D20" s="160" t="s">
        <v>287</v>
      </c>
    </row>
    <row r="21" spans="3:4" ht="18" customHeight="1" x14ac:dyDescent="0.15">
      <c r="C21" s="160"/>
      <c r="D21" s="160"/>
    </row>
    <row r="22" spans="3:4" ht="18" customHeight="1" x14ac:dyDescent="0.15">
      <c r="C22" s="160" t="s">
        <v>282</v>
      </c>
      <c r="D22" s="160"/>
    </row>
    <row r="23" spans="3:4" ht="18" customHeight="1" x14ac:dyDescent="0.15">
      <c r="C23" s="160" t="s">
        <v>288</v>
      </c>
      <c r="D23" s="160"/>
    </row>
    <row r="24" spans="3:4" ht="18" customHeight="1" x14ac:dyDescent="0.15">
      <c r="C24" s="160" t="s">
        <v>289</v>
      </c>
      <c r="D24" s="160"/>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B1:L52"/>
  <sheetViews>
    <sheetView zoomScaleNormal="100" workbookViewId="0"/>
  </sheetViews>
  <sheetFormatPr defaultRowHeight="13.5" x14ac:dyDescent="0.15"/>
  <cols>
    <col min="1" max="1" width="1.625" customWidth="1"/>
    <col min="2" max="2" width="15.125" bestFit="1" customWidth="1"/>
    <col min="3" max="3" width="9.625" customWidth="1"/>
    <col min="5" max="5" width="9" bestFit="1" customWidth="1"/>
    <col min="6" max="6" width="5.5" bestFit="1" customWidth="1"/>
    <col min="7" max="7" width="3.375" bestFit="1" customWidth="1"/>
    <col min="8" max="8" width="5.5" bestFit="1" customWidth="1"/>
    <col min="9" max="9" width="3.375" bestFit="1" customWidth="1"/>
    <col min="10" max="10" width="6.625" customWidth="1"/>
    <col min="11" max="11" width="12.625" customWidth="1"/>
    <col min="12" max="12" width="1.625" customWidth="1"/>
  </cols>
  <sheetData>
    <row r="1" spans="2:12" x14ac:dyDescent="0.15">
      <c r="B1" s="121" t="s">
        <v>199</v>
      </c>
    </row>
    <row r="2" spans="2:12" ht="6.95" customHeight="1" x14ac:dyDescent="0.15"/>
    <row r="3" spans="2:12" ht="29.25" customHeight="1" x14ac:dyDescent="0.15">
      <c r="B3" s="222" t="s">
        <v>308</v>
      </c>
      <c r="C3" s="222"/>
      <c r="D3" s="222"/>
      <c r="E3" s="222"/>
      <c r="F3" s="222"/>
      <c r="G3" s="222"/>
      <c r="H3" s="222"/>
      <c r="I3" s="222"/>
      <c r="J3" s="222"/>
      <c r="K3" s="222"/>
      <c r="L3" s="222"/>
    </row>
    <row r="4" spans="2:12" ht="6.95" customHeight="1" x14ac:dyDescent="0.15"/>
    <row r="5" spans="2:12" ht="73.5" customHeight="1" x14ac:dyDescent="0.15">
      <c r="B5" s="223" t="s">
        <v>163</v>
      </c>
      <c r="C5" s="177" t="s">
        <v>294</v>
      </c>
      <c r="D5" s="177" t="s">
        <v>295</v>
      </c>
      <c r="E5" s="178" t="s">
        <v>167</v>
      </c>
      <c r="F5" s="265" t="s">
        <v>296</v>
      </c>
      <c r="G5" s="266"/>
      <c r="H5" s="265" t="s">
        <v>297</v>
      </c>
      <c r="I5" s="266"/>
      <c r="J5" s="178" t="s">
        <v>290</v>
      </c>
      <c r="K5" s="177" t="s">
        <v>298</v>
      </c>
    </row>
    <row r="6" spans="2:12" x14ac:dyDescent="0.15">
      <c r="B6" s="205"/>
      <c r="C6" s="31" t="s">
        <v>173</v>
      </c>
      <c r="D6" s="31" t="s">
        <v>171</v>
      </c>
      <c r="E6" s="31" t="s">
        <v>173</v>
      </c>
      <c r="F6" s="267"/>
      <c r="G6" s="268"/>
      <c r="H6" s="267"/>
      <c r="I6" s="268"/>
      <c r="J6" s="29" t="s">
        <v>171</v>
      </c>
      <c r="K6" s="29" t="s">
        <v>170</v>
      </c>
    </row>
    <row r="7" spans="2:12" ht="27" x14ac:dyDescent="0.15">
      <c r="B7" s="4"/>
      <c r="C7" s="18" t="s">
        <v>164</v>
      </c>
      <c r="D7" s="18" t="s">
        <v>165</v>
      </c>
      <c r="E7" s="18" t="s">
        <v>168</v>
      </c>
      <c r="F7" s="269" t="s">
        <v>166</v>
      </c>
      <c r="G7" s="269"/>
      <c r="H7" s="269" t="s">
        <v>169</v>
      </c>
      <c r="I7" s="269"/>
      <c r="J7" s="18" t="s">
        <v>291</v>
      </c>
      <c r="K7" s="18" t="s">
        <v>313</v>
      </c>
    </row>
    <row r="8" spans="2:12" ht="15" customHeight="1" x14ac:dyDescent="0.15">
      <c r="B8" s="101"/>
      <c r="C8" s="71"/>
      <c r="D8" s="72"/>
      <c r="E8" s="59" t="e">
        <f>ROUND(C8/D8,0)</f>
        <v>#DIV/0!</v>
      </c>
      <c r="F8" s="93"/>
      <c r="G8" s="13" t="s">
        <v>45</v>
      </c>
      <c r="H8" s="93"/>
      <c r="I8" s="13" t="s">
        <v>45</v>
      </c>
      <c r="J8" s="62">
        <f>IF(F8&gt;H8,"error",H8-F8)</f>
        <v>0</v>
      </c>
      <c r="K8" s="108">
        <f>IF(J8&gt;=D8,0,ROUND((C8-(E8*J8))/1000,0))</f>
        <v>0</v>
      </c>
    </row>
    <row r="9" spans="2:12" ht="15" customHeight="1" x14ac:dyDescent="0.15">
      <c r="B9" s="102"/>
      <c r="C9" s="71"/>
      <c r="D9" s="72"/>
      <c r="E9" s="59" t="e">
        <f t="shared" ref="E9:E10" si="0">ROUND(C9/D9,0)</f>
        <v>#DIV/0!</v>
      </c>
      <c r="F9" s="93"/>
      <c r="G9" s="13" t="s">
        <v>45</v>
      </c>
      <c r="H9" s="93"/>
      <c r="I9" s="13" t="s">
        <v>45</v>
      </c>
      <c r="J9" s="62">
        <f t="shared" ref="J9:J10" si="1">IF(F9&gt;H9,"error",H9-F9)</f>
        <v>0</v>
      </c>
      <c r="K9" s="108">
        <f t="shared" ref="K9:K10" si="2">IF(J9&gt;=D9,0,ROUND((C9-(E9*J9))/1000,0))</f>
        <v>0</v>
      </c>
    </row>
    <row r="10" spans="2:12" ht="15" customHeight="1" x14ac:dyDescent="0.15">
      <c r="B10" s="95"/>
      <c r="C10" s="58"/>
      <c r="D10" s="60"/>
      <c r="E10" s="59" t="e">
        <f t="shared" si="0"/>
        <v>#DIV/0!</v>
      </c>
      <c r="F10" s="61"/>
      <c r="G10" s="13" t="s">
        <v>45</v>
      </c>
      <c r="H10" s="61"/>
      <c r="I10" s="13" t="s">
        <v>45</v>
      </c>
      <c r="J10" s="62">
        <f t="shared" si="1"/>
        <v>0</v>
      </c>
      <c r="K10" s="108">
        <f t="shared" si="2"/>
        <v>0</v>
      </c>
    </row>
    <row r="11" spans="2:12" ht="15" customHeight="1" x14ac:dyDescent="0.15">
      <c r="B11" s="14" t="s">
        <v>172</v>
      </c>
      <c r="C11" s="12"/>
      <c r="D11" s="12"/>
      <c r="E11" s="12"/>
      <c r="F11" s="12"/>
      <c r="G11" s="12"/>
      <c r="H11" s="12"/>
      <c r="I11" s="12"/>
      <c r="J11" s="13"/>
      <c r="K11" s="59">
        <f>SUM(K8:K10)</f>
        <v>0</v>
      </c>
    </row>
    <row r="12" spans="2:12" ht="15" customHeight="1" x14ac:dyDescent="0.15">
      <c r="B12" s="112" t="s">
        <v>176</v>
      </c>
    </row>
    <row r="13" spans="2:12" ht="15" customHeight="1" x14ac:dyDescent="0.15">
      <c r="B13" s="112" t="s">
        <v>177</v>
      </c>
    </row>
    <row r="14" spans="2:12" ht="15" customHeight="1" x14ac:dyDescent="0.15">
      <c r="B14" s="112" t="s">
        <v>293</v>
      </c>
    </row>
    <row r="15" spans="2:12" ht="15" customHeight="1" x14ac:dyDescent="0.15">
      <c r="B15" s="112" t="s">
        <v>292</v>
      </c>
    </row>
    <row r="16" spans="2:12" ht="6.95" customHeight="1" x14ac:dyDescent="0.15"/>
    <row r="17" spans="3:10" x14ac:dyDescent="0.15">
      <c r="C17" s="140" t="s">
        <v>51</v>
      </c>
      <c r="D17" s="141"/>
      <c r="E17" s="141"/>
      <c r="F17" s="141"/>
      <c r="G17" s="141"/>
      <c r="H17" s="141"/>
      <c r="I17" s="141"/>
    </row>
    <row r="18" spans="3:10" ht="15" customHeight="1" x14ac:dyDescent="0.15">
      <c r="C18" s="228" t="s">
        <v>59</v>
      </c>
      <c r="D18" s="229"/>
      <c r="E18" s="229"/>
      <c r="F18" s="229"/>
      <c r="G18" s="229"/>
      <c r="H18" s="229"/>
      <c r="I18" s="230"/>
    </row>
    <row r="19" spans="3:10" ht="15" customHeight="1" x14ac:dyDescent="0.15">
      <c r="C19" s="179" t="s">
        <v>144</v>
      </c>
      <c r="D19" s="140"/>
      <c r="E19" s="140"/>
      <c r="F19" s="145"/>
      <c r="G19" s="145"/>
      <c r="H19" s="145"/>
      <c r="I19" s="146"/>
    </row>
    <row r="20" spans="3:10" ht="15" customHeight="1" x14ac:dyDescent="0.15">
      <c r="C20" s="151" t="s">
        <v>46</v>
      </c>
      <c r="D20" s="140"/>
      <c r="E20" s="140"/>
      <c r="F20" s="152"/>
      <c r="G20" s="152"/>
      <c r="H20" s="145">
        <v>15</v>
      </c>
      <c r="I20" s="146" t="s">
        <v>45</v>
      </c>
    </row>
    <row r="21" spans="3:10" ht="15" customHeight="1" x14ac:dyDescent="0.15">
      <c r="C21" s="151" t="s">
        <v>47</v>
      </c>
      <c r="D21" s="140"/>
      <c r="E21" s="140"/>
      <c r="F21" s="152"/>
      <c r="G21" s="152"/>
      <c r="H21" s="145">
        <v>14</v>
      </c>
      <c r="I21" s="146" t="s">
        <v>45</v>
      </c>
    </row>
    <row r="22" spans="3:10" ht="15" customHeight="1" x14ac:dyDescent="0.15">
      <c r="C22" s="215" t="s">
        <v>207</v>
      </c>
      <c r="D22" s="216"/>
      <c r="E22" s="216"/>
      <c r="F22" s="216"/>
      <c r="G22" s="216"/>
      <c r="H22" s="145">
        <v>38</v>
      </c>
      <c r="I22" s="146" t="s">
        <v>45</v>
      </c>
    </row>
    <row r="23" spans="3:10" ht="15" customHeight="1" x14ac:dyDescent="0.15">
      <c r="C23" s="217" t="s">
        <v>56</v>
      </c>
      <c r="D23" s="218"/>
      <c r="E23" s="218"/>
      <c r="F23" s="218"/>
      <c r="G23" s="218"/>
      <c r="H23" s="145">
        <v>34</v>
      </c>
      <c r="I23" s="146" t="s">
        <v>45</v>
      </c>
    </row>
    <row r="24" spans="3:10" ht="15" customHeight="1" x14ac:dyDescent="0.15">
      <c r="C24" s="149" t="s">
        <v>57</v>
      </c>
      <c r="D24" s="140"/>
      <c r="E24" s="140"/>
      <c r="F24" s="150"/>
      <c r="G24" s="150"/>
      <c r="H24" s="150"/>
      <c r="I24" s="180"/>
    </row>
    <row r="25" spans="3:10" ht="15" customHeight="1" x14ac:dyDescent="0.15">
      <c r="C25" s="149" t="s">
        <v>48</v>
      </c>
      <c r="D25" s="140"/>
      <c r="E25" s="140"/>
      <c r="F25" s="150"/>
      <c r="G25" s="150"/>
      <c r="H25" s="145">
        <v>31</v>
      </c>
      <c r="I25" s="146" t="s">
        <v>45</v>
      </c>
    </row>
    <row r="26" spans="3:10" ht="15" customHeight="1" x14ac:dyDescent="0.15">
      <c r="C26" s="149" t="s">
        <v>49</v>
      </c>
      <c r="D26" s="140"/>
      <c r="E26" s="140"/>
      <c r="F26" s="150"/>
      <c r="G26" s="150"/>
      <c r="H26" s="145">
        <v>24</v>
      </c>
      <c r="I26" s="146" t="s">
        <v>45</v>
      </c>
      <c r="J26" s="158"/>
    </row>
    <row r="27" spans="3:10" ht="15" customHeight="1" x14ac:dyDescent="0.15">
      <c r="C27" s="181" t="s">
        <v>50</v>
      </c>
      <c r="D27" s="147"/>
      <c r="E27" s="147"/>
      <c r="F27" s="182"/>
      <c r="G27" s="182"/>
      <c r="H27" s="147">
        <v>17</v>
      </c>
      <c r="I27" s="148" t="s">
        <v>45</v>
      </c>
    </row>
    <row r="28" spans="3:10" ht="15" customHeight="1" x14ac:dyDescent="0.15">
      <c r="C28" s="149" t="s">
        <v>145</v>
      </c>
      <c r="D28" s="140"/>
      <c r="E28" s="140"/>
      <c r="F28" s="150"/>
      <c r="G28" s="150"/>
      <c r="H28" s="145"/>
      <c r="I28" s="146"/>
    </row>
    <row r="29" spans="3:10" ht="15" customHeight="1" x14ac:dyDescent="0.15">
      <c r="C29" s="149" t="s">
        <v>46</v>
      </c>
      <c r="D29" s="140"/>
      <c r="E29" s="140"/>
      <c r="F29" s="150"/>
      <c r="G29" s="150"/>
      <c r="H29" s="145">
        <v>22</v>
      </c>
      <c r="I29" s="146" t="s">
        <v>45</v>
      </c>
    </row>
    <row r="30" spans="3:10" ht="15" customHeight="1" x14ac:dyDescent="0.15">
      <c r="C30" s="149" t="s">
        <v>47</v>
      </c>
      <c r="D30" s="140"/>
      <c r="E30" s="140"/>
      <c r="F30" s="150"/>
      <c r="G30" s="150"/>
      <c r="H30" s="145">
        <v>20</v>
      </c>
      <c r="I30" s="146" t="s">
        <v>45</v>
      </c>
    </row>
    <row r="31" spans="3:10" ht="15" customHeight="1" x14ac:dyDescent="0.15">
      <c r="C31" s="215" t="s">
        <v>207</v>
      </c>
      <c r="D31" s="216"/>
      <c r="E31" s="216"/>
      <c r="F31" s="216"/>
      <c r="G31" s="216"/>
      <c r="H31" s="145">
        <v>39</v>
      </c>
      <c r="I31" s="146" t="s">
        <v>45</v>
      </c>
    </row>
    <row r="32" spans="3:10" ht="15" customHeight="1" x14ac:dyDescent="0.15">
      <c r="C32" s="217" t="s">
        <v>56</v>
      </c>
      <c r="D32" s="218"/>
      <c r="E32" s="218"/>
      <c r="F32" s="218"/>
      <c r="G32" s="218"/>
      <c r="H32" s="145">
        <v>38</v>
      </c>
      <c r="I32" s="146" t="s">
        <v>45</v>
      </c>
    </row>
    <row r="33" spans="3:10" ht="15" customHeight="1" x14ac:dyDescent="0.15">
      <c r="C33" s="151" t="s">
        <v>57</v>
      </c>
      <c r="D33" s="140"/>
      <c r="E33" s="140"/>
      <c r="F33" s="152"/>
      <c r="G33" s="152"/>
      <c r="H33" s="145"/>
      <c r="I33" s="146"/>
    </row>
    <row r="34" spans="3:10" ht="15" customHeight="1" x14ac:dyDescent="0.15">
      <c r="C34" s="151" t="s">
        <v>48</v>
      </c>
      <c r="D34" s="140"/>
      <c r="E34" s="140"/>
      <c r="F34" s="152"/>
      <c r="G34" s="152"/>
      <c r="H34" s="145">
        <v>34</v>
      </c>
      <c r="I34" s="146" t="s">
        <v>45</v>
      </c>
    </row>
    <row r="35" spans="3:10" ht="15" customHeight="1" x14ac:dyDescent="0.15">
      <c r="C35" s="151" t="s">
        <v>49</v>
      </c>
      <c r="D35" s="140"/>
      <c r="E35" s="140"/>
      <c r="F35" s="152"/>
      <c r="G35" s="152"/>
      <c r="H35" s="145">
        <v>27</v>
      </c>
      <c r="I35" s="146" t="s">
        <v>45</v>
      </c>
    </row>
    <row r="36" spans="3:10" ht="15" customHeight="1" x14ac:dyDescent="0.15">
      <c r="C36" s="183" t="s">
        <v>50</v>
      </c>
      <c r="D36" s="153"/>
      <c r="E36" s="153"/>
      <c r="F36" s="184"/>
      <c r="G36" s="184"/>
      <c r="H36" s="153">
        <v>19</v>
      </c>
      <c r="I36" s="154" t="s">
        <v>45</v>
      </c>
    </row>
    <row r="37" spans="3:10" ht="6.95" customHeight="1" x14ac:dyDescent="0.15">
      <c r="C37" s="141"/>
      <c r="D37" s="141"/>
      <c r="E37" s="141"/>
      <c r="F37" s="141"/>
      <c r="G37" s="141"/>
      <c r="H37" s="141"/>
      <c r="I37" s="141"/>
    </row>
    <row r="38" spans="3:10" ht="15" customHeight="1" x14ac:dyDescent="0.15">
      <c r="C38" s="228" t="s">
        <v>58</v>
      </c>
      <c r="D38" s="229"/>
      <c r="E38" s="229"/>
      <c r="F38" s="229"/>
      <c r="G38" s="229"/>
      <c r="H38" s="229"/>
      <c r="I38" s="230"/>
    </row>
    <row r="39" spans="3:10" ht="15" customHeight="1" x14ac:dyDescent="0.15">
      <c r="C39" s="155" t="s">
        <v>146</v>
      </c>
      <c r="D39" s="140"/>
      <c r="E39" s="140"/>
      <c r="F39" s="156"/>
      <c r="G39" s="156"/>
      <c r="H39" s="156"/>
      <c r="I39" s="157"/>
    </row>
    <row r="40" spans="3:10" ht="15" customHeight="1" x14ac:dyDescent="0.15">
      <c r="C40" s="215" t="s">
        <v>299</v>
      </c>
      <c r="D40" s="216"/>
      <c r="E40" s="216"/>
      <c r="F40" s="216"/>
      <c r="G40" s="216"/>
      <c r="H40" s="145">
        <v>17</v>
      </c>
      <c r="I40" s="146" t="s">
        <v>45</v>
      </c>
    </row>
    <row r="41" spans="3:10" ht="15" customHeight="1" x14ac:dyDescent="0.15">
      <c r="C41" s="151" t="s">
        <v>52</v>
      </c>
      <c r="D41" s="140"/>
      <c r="E41" s="140"/>
      <c r="F41" s="152"/>
      <c r="G41" s="152"/>
      <c r="H41" s="145">
        <v>14</v>
      </c>
      <c r="I41" s="146" t="s">
        <v>45</v>
      </c>
    </row>
    <row r="42" spans="3:10" ht="15" customHeight="1" x14ac:dyDescent="0.15">
      <c r="C42" s="183" t="s">
        <v>53</v>
      </c>
      <c r="D42" s="153"/>
      <c r="E42" s="153"/>
      <c r="F42" s="184"/>
      <c r="G42" s="184"/>
      <c r="H42" s="153">
        <v>5</v>
      </c>
      <c r="I42" s="154" t="s">
        <v>45</v>
      </c>
    </row>
    <row r="43" spans="3:10" ht="6.95" customHeight="1" x14ac:dyDescent="0.15">
      <c r="C43" s="141"/>
      <c r="D43" s="141"/>
      <c r="E43" s="141"/>
      <c r="F43" s="141"/>
      <c r="G43" s="141"/>
      <c r="H43" s="141"/>
      <c r="I43" s="141"/>
    </row>
    <row r="44" spans="3:10" ht="15" customHeight="1" x14ac:dyDescent="0.15">
      <c r="C44" s="228" t="s">
        <v>60</v>
      </c>
      <c r="D44" s="229"/>
      <c r="E44" s="229"/>
      <c r="F44" s="229"/>
      <c r="G44" s="229"/>
      <c r="H44" s="229"/>
      <c r="I44" s="230"/>
    </row>
    <row r="45" spans="3:10" ht="15" customHeight="1" x14ac:dyDescent="0.15">
      <c r="C45" s="151" t="s">
        <v>147</v>
      </c>
      <c r="D45" s="140"/>
      <c r="E45" s="140"/>
      <c r="F45" s="152"/>
      <c r="G45" s="152"/>
      <c r="H45" s="145">
        <v>7</v>
      </c>
      <c r="I45" s="146" t="s">
        <v>45</v>
      </c>
    </row>
    <row r="46" spans="3:10" ht="15" customHeight="1" x14ac:dyDescent="0.15">
      <c r="C46" s="151" t="s">
        <v>148</v>
      </c>
      <c r="D46" s="140"/>
      <c r="E46" s="140"/>
      <c r="F46" s="152"/>
      <c r="G46" s="152"/>
      <c r="H46" s="145">
        <v>10</v>
      </c>
      <c r="I46" s="146" t="s">
        <v>45</v>
      </c>
      <c r="J46" s="158"/>
    </row>
    <row r="47" spans="3:10" ht="15" customHeight="1" x14ac:dyDescent="0.15">
      <c r="C47" s="151" t="s">
        <v>149</v>
      </c>
      <c r="D47" s="140"/>
      <c r="E47" s="140"/>
      <c r="F47" s="152"/>
      <c r="G47" s="152"/>
      <c r="H47" s="145"/>
      <c r="I47" s="146"/>
    </row>
    <row r="48" spans="3:10" ht="15" customHeight="1" x14ac:dyDescent="0.15">
      <c r="C48" s="151" t="s">
        <v>54</v>
      </c>
      <c r="D48" s="140"/>
      <c r="E48" s="140"/>
      <c r="F48" s="152"/>
      <c r="G48" s="152"/>
      <c r="H48" s="145">
        <v>17</v>
      </c>
      <c r="I48" s="146" t="s">
        <v>45</v>
      </c>
    </row>
    <row r="49" spans="3:11" ht="15" customHeight="1" x14ac:dyDescent="0.15">
      <c r="C49" s="183" t="s">
        <v>55</v>
      </c>
      <c r="D49" s="153"/>
      <c r="E49" s="153"/>
      <c r="F49" s="184"/>
      <c r="G49" s="184"/>
      <c r="H49" s="153">
        <v>8</v>
      </c>
      <c r="I49" s="154" t="s">
        <v>45</v>
      </c>
    </row>
    <row r="50" spans="3:11" ht="6.95" customHeight="1" x14ac:dyDescent="0.15">
      <c r="C50" s="141"/>
      <c r="D50" s="141"/>
      <c r="E50" s="141"/>
      <c r="F50" s="141"/>
      <c r="G50" s="141"/>
      <c r="H50" s="141"/>
      <c r="I50" s="141"/>
    </row>
    <row r="51" spans="3:11" x14ac:dyDescent="0.15">
      <c r="C51" s="140" t="s">
        <v>174</v>
      </c>
      <c r="D51" s="141"/>
      <c r="E51" s="141"/>
      <c r="F51" s="141"/>
      <c r="G51" s="141"/>
      <c r="H51" s="141"/>
      <c r="I51" s="141"/>
    </row>
    <row r="52" spans="3:11" x14ac:dyDescent="0.15">
      <c r="C52" s="187" t="s">
        <v>309</v>
      </c>
      <c r="E52" s="141"/>
      <c r="F52" s="141"/>
      <c r="G52" s="141"/>
      <c r="H52" s="141"/>
      <c r="I52" s="141"/>
      <c r="K52" s="188" t="s">
        <v>310</v>
      </c>
    </row>
  </sheetData>
  <mergeCells count="14">
    <mergeCell ref="B3:L3"/>
    <mergeCell ref="B5:B6"/>
    <mergeCell ref="F7:G7"/>
    <mergeCell ref="H7:I7"/>
    <mergeCell ref="C18:I18"/>
    <mergeCell ref="C38:I38"/>
    <mergeCell ref="C44:I44"/>
    <mergeCell ref="F5:G6"/>
    <mergeCell ref="H5:I6"/>
    <mergeCell ref="C40:G40"/>
    <mergeCell ref="C31:G31"/>
    <mergeCell ref="C32:G32"/>
    <mergeCell ref="C22:G22"/>
    <mergeCell ref="C23:G23"/>
  </mergeCells>
  <phoneticPr fontId="1"/>
  <hyperlinks>
    <hyperlink ref="C52" r:id="rId1" xr:uid="{7B7FC275-4B34-4226-AA85-19CE692576FD}"/>
  </hyperlinks>
  <pageMargins left="0.98425196850393704" right="0.78740157480314965" top="0.59055118110236227" bottom="0.59055118110236227" header="0.31496062992125984" footer="0.31496062992125984"/>
  <pageSetup paperSize="9" fitToHeight="0" orientation="portrait" blackAndWhite="1"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11</vt:i4>
      </vt:variant>
    </vt:vector>
  </HeadingPairs>
  <TitlesOfParts>
    <vt:vector size="11"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2021-02-12T07:17:43Z</dcterms:created>
  <dcterms:modified xsi:type="dcterms:W3CDTF">2023-02-13T08:14:26Z</dcterms:modified>
</cp:coreProperties>
</file>