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24226"/>
  <xr:revisionPtr revIDLastSave="0" documentId="13_ncr:101_{64805645-5890-4045-B5A7-96E82CC5C59C}" xr6:coauthVersionLast="36" xr6:coauthVersionMax="36" xr10:uidLastSave="{00000000-0000-0000-0000-000000000000}"/>
  <bookViews>
    <workbookView xWindow="0" yWindow="0" windowWidth="21570" windowHeight="8025" xr2:uid="{00000000-000D-0000-FFFF-FFFF00000000}"/>
  </bookViews>
  <sheets>
    <sheet name="法定県別" sheetId="1" r:id="rId1"/>
    <sheet name="法定伝染病（月別）" sheetId="5" r:id="rId2"/>
    <sheet name="届出県別" sheetId="3" r:id="rId3"/>
    <sheet name="届出月別" sheetId="4"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s>
  <definedNames>
    <definedName name="_xlnm.Print_Area" localSheetId="3">届出月別!$A$1:$O$78</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O79" i="4" l="1"/>
  <c r="O80" i="4"/>
  <c r="O53" i="4"/>
  <c r="O40" i="4"/>
  <c r="O41" i="4"/>
  <c r="O34" i="4"/>
  <c r="O35" i="4"/>
  <c r="O25" i="4"/>
  <c r="O26" i="4"/>
  <c r="O5" i="4"/>
  <c r="O6" i="4"/>
  <c r="O7" i="5"/>
  <c r="O8" i="5"/>
  <c r="O9" i="5"/>
  <c r="O10" i="5"/>
  <c r="O11" i="5"/>
  <c r="O12" i="5"/>
  <c r="O13" i="5"/>
  <c r="O14" i="5"/>
  <c r="O15" i="5"/>
  <c r="O16" i="5"/>
  <c r="O17" i="5"/>
  <c r="O18" i="5"/>
  <c r="O19" i="5"/>
  <c r="O20" i="5"/>
  <c r="O21" i="5"/>
  <c r="O22" i="5"/>
  <c r="O23" i="5"/>
  <c r="O24" i="5"/>
  <c r="O6" i="5"/>
  <c r="O5" i="5"/>
  <c r="O45" i="4"/>
  <c r="O44" i="4"/>
  <c r="O36" i="4"/>
  <c r="O11" i="4"/>
  <c r="O14" i="4"/>
  <c r="O30" i="4"/>
  <c r="O28" i="4"/>
  <c r="O13" i="4"/>
  <c r="O12" i="4"/>
  <c r="DD54" i="3"/>
  <c r="DC54" i="3"/>
  <c r="DB54" i="3"/>
  <c r="DA54" i="3"/>
  <c r="CZ54" i="3"/>
  <c r="CY54" i="3"/>
  <c r="CX54" i="3"/>
  <c r="CW54" i="3"/>
  <c r="CT54" i="3"/>
  <c r="CS54" i="3"/>
  <c r="CR54" i="3"/>
  <c r="CQ54" i="3"/>
  <c r="CP54" i="3"/>
  <c r="CO54" i="3"/>
  <c r="CN54" i="3"/>
  <c r="CM54" i="3"/>
  <c r="CL54" i="3"/>
  <c r="CK54" i="3"/>
  <c r="CJ54" i="3"/>
  <c r="CI54" i="3"/>
  <c r="CH54" i="3"/>
  <c r="CG54" i="3"/>
  <c r="CF54" i="3"/>
  <c r="CE54" i="3"/>
  <c r="CB54" i="3"/>
  <c r="CA54" i="3"/>
  <c r="BZ54" i="3"/>
  <c r="BY54" i="3"/>
  <c r="BX54" i="3"/>
  <c r="BW54" i="3"/>
  <c r="BV54" i="3"/>
  <c r="BU54" i="3"/>
  <c r="BT54" i="3"/>
  <c r="BS54" i="3"/>
  <c r="BR54" i="3"/>
  <c r="BQ54" i="3"/>
  <c r="BP54" i="3"/>
  <c r="BO54" i="3"/>
  <c r="BN54" i="3"/>
  <c r="BM54" i="3"/>
  <c r="BL54" i="3"/>
  <c r="BK54" i="3"/>
  <c r="BH54" i="3"/>
  <c r="BG54" i="3"/>
  <c r="BF54" i="3"/>
  <c r="BE54" i="3"/>
  <c r="BD54" i="3"/>
  <c r="BC54" i="3"/>
  <c r="BB54" i="3"/>
  <c r="BA54" i="3"/>
  <c r="AZ54" i="3"/>
  <c r="AY54" i="3"/>
  <c r="AX54" i="3"/>
  <c r="AW54" i="3"/>
  <c r="AV54" i="3"/>
  <c r="AU54" i="3"/>
  <c r="AT54" i="3"/>
  <c r="AS54" i="3"/>
  <c r="AR54" i="3"/>
  <c r="AQ54" i="3"/>
  <c r="AN54" i="3"/>
  <c r="AM54" i="3"/>
  <c r="AL54" i="3"/>
  <c r="AK54" i="3"/>
  <c r="AJ54" i="3"/>
  <c r="AI54" i="3"/>
  <c r="AH54" i="3"/>
  <c r="AG54" i="3"/>
  <c r="AF54" i="3"/>
  <c r="AE54" i="3"/>
  <c r="AD54" i="3"/>
  <c r="AC54" i="3"/>
  <c r="AB54" i="3"/>
  <c r="AA54" i="3"/>
  <c r="Z54" i="3"/>
  <c r="Y54" i="3"/>
  <c r="X54" i="3"/>
  <c r="W54" i="3"/>
  <c r="T54" i="3"/>
  <c r="S54" i="3"/>
  <c r="R54" i="3"/>
  <c r="Q54" i="3"/>
  <c r="P54" i="3"/>
  <c r="O54" i="3"/>
  <c r="N54" i="3"/>
  <c r="M54" i="3"/>
  <c r="L54" i="3"/>
  <c r="K54" i="3"/>
  <c r="J54" i="3"/>
  <c r="I54" i="3"/>
  <c r="H54" i="3"/>
  <c r="G54" i="3"/>
  <c r="F54" i="3"/>
  <c r="E54" i="3"/>
  <c r="D54" i="3"/>
  <c r="C54" i="3"/>
  <c r="DD53" i="3"/>
  <c r="DC53" i="3"/>
  <c r="DB53" i="3"/>
  <c r="DA53" i="3"/>
  <c r="CZ53" i="3"/>
  <c r="CY53" i="3"/>
  <c r="CX53" i="3"/>
  <c r="CW53" i="3"/>
  <c r="CT53" i="3"/>
  <c r="CS53" i="3"/>
  <c r="CR53" i="3"/>
  <c r="CQ53" i="3"/>
  <c r="CP53" i="3"/>
  <c r="CO53" i="3"/>
  <c r="CN53" i="3"/>
  <c r="CM53" i="3"/>
  <c r="CL53" i="3"/>
  <c r="CK53" i="3"/>
  <c r="CJ53" i="3"/>
  <c r="CI53" i="3"/>
  <c r="CH53" i="3"/>
  <c r="CG53" i="3"/>
  <c r="CF53" i="3"/>
  <c r="CE53" i="3"/>
  <c r="CB53" i="3"/>
  <c r="CA53" i="3"/>
  <c r="BZ53" i="3"/>
  <c r="BY53" i="3"/>
  <c r="BX53" i="3"/>
  <c r="BW53" i="3"/>
  <c r="BV53" i="3"/>
  <c r="BU53" i="3"/>
  <c r="BT53" i="3"/>
  <c r="BS53" i="3"/>
  <c r="BR53" i="3"/>
  <c r="BQ53" i="3"/>
  <c r="BP53" i="3"/>
  <c r="BO53" i="3"/>
  <c r="BN53" i="3"/>
  <c r="BM53" i="3"/>
  <c r="BL53" i="3"/>
  <c r="BK53" i="3"/>
  <c r="BH53" i="3"/>
  <c r="BG53" i="3"/>
  <c r="BF53" i="3"/>
  <c r="BE53" i="3"/>
  <c r="BD53" i="3"/>
  <c r="BC53" i="3"/>
  <c r="BB53" i="3"/>
  <c r="BA53" i="3"/>
  <c r="AZ53" i="3"/>
  <c r="AY53" i="3"/>
  <c r="AX53" i="3"/>
  <c r="AW53" i="3"/>
  <c r="AV53" i="3"/>
  <c r="AU53" i="3"/>
  <c r="AT53" i="3"/>
  <c r="AS53" i="3"/>
  <c r="AR53" i="3"/>
  <c r="AQ53" i="3"/>
  <c r="AN53" i="3"/>
  <c r="AM53" i="3"/>
  <c r="AL53" i="3"/>
  <c r="AK53" i="3"/>
  <c r="AJ53" i="3"/>
  <c r="AI53" i="3"/>
  <c r="AH53" i="3"/>
  <c r="AG53" i="3"/>
  <c r="AF53" i="3"/>
  <c r="AE53" i="3"/>
  <c r="AD53" i="3"/>
  <c r="AC53" i="3"/>
  <c r="AB53" i="3"/>
  <c r="AA53" i="3"/>
  <c r="Z53" i="3"/>
  <c r="Y53" i="3"/>
  <c r="X53" i="3"/>
  <c r="W53" i="3"/>
  <c r="T53" i="3"/>
  <c r="S53" i="3"/>
  <c r="R53" i="3"/>
  <c r="Q53" i="3"/>
  <c r="P53" i="3"/>
  <c r="O53" i="3"/>
  <c r="N53" i="3"/>
  <c r="M53" i="3"/>
  <c r="L53" i="3"/>
  <c r="K53" i="3"/>
  <c r="J53" i="3"/>
  <c r="I53" i="3"/>
  <c r="H53" i="3"/>
  <c r="G53" i="3"/>
  <c r="F53" i="3"/>
  <c r="E53" i="3"/>
  <c r="D53" i="3"/>
  <c r="C53" i="3"/>
  <c r="DD52" i="3"/>
  <c r="DC52" i="3"/>
  <c r="DB52" i="3"/>
  <c r="DA52" i="3"/>
  <c r="CZ52" i="3"/>
  <c r="CY52" i="3"/>
  <c r="CX52" i="3"/>
  <c r="CW52" i="3"/>
  <c r="CT52" i="3"/>
  <c r="CS52" i="3"/>
  <c r="CR52" i="3"/>
  <c r="CQ52" i="3"/>
  <c r="CP52" i="3"/>
  <c r="CO52" i="3"/>
  <c r="CN52" i="3"/>
  <c r="CM52" i="3"/>
  <c r="CL52" i="3"/>
  <c r="CK52" i="3"/>
  <c r="CJ52" i="3"/>
  <c r="CI52" i="3"/>
  <c r="CH52" i="3"/>
  <c r="CG52" i="3"/>
  <c r="CF52" i="3"/>
  <c r="CE52" i="3"/>
  <c r="CB52" i="3"/>
  <c r="CA52" i="3"/>
  <c r="BZ52" i="3"/>
  <c r="BY52" i="3"/>
  <c r="BX52" i="3"/>
  <c r="BW52" i="3"/>
  <c r="BV52" i="3"/>
  <c r="BU52" i="3"/>
  <c r="BT52" i="3"/>
  <c r="BS52" i="3"/>
  <c r="BR52" i="3"/>
  <c r="BQ52" i="3"/>
  <c r="BP52" i="3"/>
  <c r="BO52" i="3"/>
  <c r="BN52" i="3"/>
  <c r="BM52" i="3"/>
  <c r="BL52" i="3"/>
  <c r="BK52" i="3"/>
  <c r="BH52" i="3"/>
  <c r="BG52" i="3"/>
  <c r="BF52" i="3"/>
  <c r="BE52" i="3"/>
  <c r="BD52" i="3"/>
  <c r="BC52" i="3"/>
  <c r="BB52" i="3"/>
  <c r="BA52" i="3"/>
  <c r="AZ52" i="3"/>
  <c r="AY52" i="3"/>
  <c r="AX52" i="3"/>
  <c r="AW52" i="3"/>
  <c r="AV52" i="3"/>
  <c r="AU52" i="3"/>
  <c r="AT52" i="3"/>
  <c r="AS52" i="3"/>
  <c r="AR52" i="3"/>
  <c r="AQ52" i="3"/>
  <c r="AN52" i="3"/>
  <c r="AM52" i="3"/>
  <c r="AL52" i="3"/>
  <c r="AK52" i="3"/>
  <c r="AJ52" i="3"/>
  <c r="AI52" i="3"/>
  <c r="AH52" i="3"/>
  <c r="AG52" i="3"/>
  <c r="AF52" i="3"/>
  <c r="AE52" i="3"/>
  <c r="AD52" i="3"/>
  <c r="AC52" i="3"/>
  <c r="AB52" i="3"/>
  <c r="AA52" i="3"/>
  <c r="Z52" i="3"/>
  <c r="Y52" i="3"/>
  <c r="X52" i="3"/>
  <c r="W52" i="3"/>
  <c r="T52" i="3"/>
  <c r="S52" i="3"/>
  <c r="R52" i="3"/>
  <c r="Q52" i="3"/>
  <c r="P52" i="3"/>
  <c r="O52" i="3"/>
  <c r="N52" i="3"/>
  <c r="M52" i="3"/>
  <c r="L52" i="3"/>
  <c r="K52" i="3"/>
  <c r="J52" i="3"/>
  <c r="I52" i="3"/>
  <c r="H52" i="3"/>
  <c r="G52" i="3"/>
  <c r="F52" i="3"/>
  <c r="E52" i="3"/>
  <c r="D52" i="3"/>
  <c r="C52" i="3"/>
  <c r="DD51" i="3"/>
  <c r="DC51" i="3"/>
  <c r="DB51" i="3"/>
  <c r="DA51" i="3"/>
  <c r="CZ51" i="3"/>
  <c r="CY51" i="3"/>
  <c r="CX51" i="3"/>
  <c r="CW51" i="3"/>
  <c r="CT51" i="3"/>
  <c r="CS51" i="3"/>
  <c r="CR51" i="3"/>
  <c r="CQ51" i="3"/>
  <c r="CP51" i="3"/>
  <c r="CO51" i="3"/>
  <c r="CN51" i="3"/>
  <c r="CM51" i="3"/>
  <c r="CL51" i="3"/>
  <c r="CK51" i="3"/>
  <c r="CJ51" i="3"/>
  <c r="CI51" i="3"/>
  <c r="CH51" i="3"/>
  <c r="CG51" i="3"/>
  <c r="CF51" i="3"/>
  <c r="CE51" i="3"/>
  <c r="CB51" i="3"/>
  <c r="CA51" i="3"/>
  <c r="BZ51" i="3"/>
  <c r="BY51" i="3"/>
  <c r="BX51" i="3"/>
  <c r="BW51" i="3"/>
  <c r="BV51" i="3"/>
  <c r="BU51" i="3"/>
  <c r="BT51" i="3"/>
  <c r="BS51" i="3"/>
  <c r="BR51" i="3"/>
  <c r="BQ51" i="3"/>
  <c r="BP51" i="3"/>
  <c r="BO51" i="3"/>
  <c r="BN51" i="3"/>
  <c r="BM51" i="3"/>
  <c r="BL51" i="3"/>
  <c r="BK51" i="3"/>
  <c r="BH51" i="3"/>
  <c r="BG51" i="3"/>
  <c r="BF51" i="3"/>
  <c r="BE51" i="3"/>
  <c r="BD51" i="3"/>
  <c r="BC51" i="3"/>
  <c r="BB51" i="3"/>
  <c r="BA51" i="3"/>
  <c r="AZ51" i="3"/>
  <c r="AY51" i="3"/>
  <c r="AX51" i="3"/>
  <c r="AW51" i="3"/>
  <c r="AV51" i="3"/>
  <c r="AU51" i="3"/>
  <c r="AT51" i="3"/>
  <c r="AS51" i="3"/>
  <c r="AR51" i="3"/>
  <c r="AQ51" i="3"/>
  <c r="AN51" i="3"/>
  <c r="AM51" i="3"/>
  <c r="AL51" i="3"/>
  <c r="AK51" i="3"/>
  <c r="AJ51" i="3"/>
  <c r="AI51" i="3"/>
  <c r="AH51" i="3"/>
  <c r="AG51" i="3"/>
  <c r="AF51" i="3"/>
  <c r="AE51" i="3"/>
  <c r="AD51" i="3"/>
  <c r="AC51" i="3"/>
  <c r="AB51" i="3"/>
  <c r="AA51" i="3"/>
  <c r="Z51" i="3"/>
  <c r="Y51" i="3"/>
  <c r="X51" i="3"/>
  <c r="W51" i="3"/>
  <c r="T51" i="3"/>
  <c r="S51" i="3"/>
  <c r="R51" i="3"/>
  <c r="Q51" i="3"/>
  <c r="P51" i="3"/>
  <c r="O51" i="3"/>
  <c r="N51" i="3"/>
  <c r="M51" i="3"/>
  <c r="L51" i="3"/>
  <c r="K51" i="3"/>
  <c r="J51" i="3"/>
  <c r="I51" i="3"/>
  <c r="H51" i="3"/>
  <c r="G51" i="3"/>
  <c r="F51" i="3"/>
  <c r="E51" i="3"/>
  <c r="D51" i="3"/>
  <c r="C51" i="3"/>
  <c r="C50" i="3"/>
  <c r="DD50" i="3"/>
  <c r="DC50" i="3"/>
  <c r="DB50" i="3"/>
  <c r="DA50" i="3"/>
  <c r="CZ50" i="3"/>
  <c r="CY50" i="3"/>
  <c r="CX50" i="3"/>
  <c r="CW50" i="3"/>
  <c r="CT50" i="3"/>
  <c r="CS50" i="3"/>
  <c r="CR50" i="3"/>
  <c r="CQ50" i="3"/>
  <c r="CP50" i="3"/>
  <c r="CO50" i="3"/>
  <c r="CN50" i="3"/>
  <c r="CM50" i="3"/>
  <c r="CL50" i="3"/>
  <c r="CK50" i="3"/>
  <c r="CJ50" i="3"/>
  <c r="CI50" i="3"/>
  <c r="CH50" i="3"/>
  <c r="CG50" i="3"/>
  <c r="CF50" i="3"/>
  <c r="CE50" i="3"/>
  <c r="CB50" i="3"/>
  <c r="CA50" i="3"/>
  <c r="BZ50" i="3"/>
  <c r="BY50" i="3"/>
  <c r="BX50" i="3"/>
  <c r="BW50" i="3"/>
  <c r="BV50" i="3"/>
  <c r="BU50" i="3"/>
  <c r="BT50" i="3"/>
  <c r="BS50" i="3"/>
  <c r="BR50" i="3"/>
  <c r="BQ50" i="3"/>
  <c r="BP50" i="3"/>
  <c r="BO50" i="3"/>
  <c r="BN50" i="3"/>
  <c r="BM50" i="3"/>
  <c r="BL50" i="3"/>
  <c r="BK50" i="3"/>
  <c r="BH50" i="3"/>
  <c r="BG50" i="3"/>
  <c r="BF50" i="3"/>
  <c r="BE50" i="3"/>
  <c r="BD50" i="3"/>
  <c r="BC50" i="3"/>
  <c r="BB50" i="3"/>
  <c r="BA50" i="3"/>
  <c r="AZ50" i="3"/>
  <c r="AY50" i="3"/>
  <c r="AX50" i="3"/>
  <c r="AW50" i="3"/>
  <c r="AV50" i="3"/>
  <c r="AU50" i="3"/>
  <c r="AT50" i="3"/>
  <c r="AS50" i="3"/>
  <c r="AR50" i="3"/>
  <c r="AQ50" i="3"/>
  <c r="AN50" i="3"/>
  <c r="AM50" i="3"/>
  <c r="AL50" i="3"/>
  <c r="AK50" i="3"/>
  <c r="AJ50" i="3"/>
  <c r="AI50" i="3"/>
  <c r="AH50" i="3"/>
  <c r="AG50" i="3"/>
  <c r="AF50" i="3"/>
  <c r="AE50" i="3"/>
  <c r="AD50" i="3"/>
  <c r="AC50" i="3"/>
  <c r="AB50" i="3"/>
  <c r="AA50" i="3"/>
  <c r="Z50" i="3"/>
  <c r="Y50" i="3"/>
  <c r="X50" i="3"/>
  <c r="W50" i="3"/>
  <c r="T50" i="3"/>
  <c r="S50" i="3"/>
  <c r="R50" i="3"/>
  <c r="Q50" i="3"/>
  <c r="P50" i="3"/>
  <c r="O50" i="3"/>
  <c r="N50" i="3"/>
  <c r="M50" i="3"/>
  <c r="L50" i="3"/>
  <c r="K50" i="3"/>
  <c r="J50" i="3"/>
  <c r="I50" i="3"/>
  <c r="H50" i="3"/>
  <c r="G50" i="3"/>
  <c r="F50" i="3"/>
  <c r="E50" i="3"/>
  <c r="D50" i="3"/>
  <c r="DD49" i="3"/>
  <c r="DC49" i="3"/>
  <c r="DB49" i="3"/>
  <c r="DA49" i="3"/>
  <c r="CZ49" i="3"/>
  <c r="CY49" i="3"/>
  <c r="CX49" i="3"/>
  <c r="CW49" i="3"/>
  <c r="CT49" i="3"/>
  <c r="CS49" i="3"/>
  <c r="CR49" i="3"/>
  <c r="CQ49" i="3"/>
  <c r="CP49" i="3"/>
  <c r="CO49" i="3"/>
  <c r="CN49" i="3"/>
  <c r="CM49" i="3"/>
  <c r="CL49" i="3"/>
  <c r="CK49" i="3"/>
  <c r="CJ49" i="3"/>
  <c r="CI49" i="3"/>
  <c r="CH49" i="3"/>
  <c r="CG49" i="3"/>
  <c r="CF49" i="3"/>
  <c r="CE49" i="3"/>
  <c r="CB49" i="3"/>
  <c r="CA49" i="3"/>
  <c r="BZ49" i="3"/>
  <c r="BY49" i="3"/>
  <c r="BX49" i="3"/>
  <c r="BW49" i="3"/>
  <c r="BV49" i="3"/>
  <c r="BU49" i="3"/>
  <c r="BT49" i="3"/>
  <c r="BS49" i="3"/>
  <c r="BR49" i="3"/>
  <c r="BQ49" i="3"/>
  <c r="BP49" i="3"/>
  <c r="BO49" i="3"/>
  <c r="BN49" i="3"/>
  <c r="BM49" i="3"/>
  <c r="BL49" i="3"/>
  <c r="BK49" i="3"/>
  <c r="BH49" i="3"/>
  <c r="BG49" i="3"/>
  <c r="BF49" i="3"/>
  <c r="BE49" i="3"/>
  <c r="BD49" i="3"/>
  <c r="BC49" i="3"/>
  <c r="BB49" i="3"/>
  <c r="BA49" i="3"/>
  <c r="AZ49" i="3"/>
  <c r="AY49" i="3"/>
  <c r="AX49" i="3"/>
  <c r="AW49" i="3"/>
  <c r="AV49" i="3"/>
  <c r="AU49" i="3"/>
  <c r="AT49" i="3"/>
  <c r="AS49" i="3"/>
  <c r="AR49" i="3"/>
  <c r="AQ49" i="3"/>
  <c r="AN49" i="3"/>
  <c r="AM49" i="3"/>
  <c r="AL49" i="3"/>
  <c r="AK49" i="3"/>
  <c r="AJ49" i="3"/>
  <c r="AI49" i="3"/>
  <c r="AH49" i="3"/>
  <c r="AG49" i="3"/>
  <c r="AF49" i="3"/>
  <c r="AE49" i="3"/>
  <c r="AD49" i="3"/>
  <c r="AC49" i="3"/>
  <c r="AB49" i="3"/>
  <c r="AA49" i="3"/>
  <c r="Z49" i="3"/>
  <c r="Y49" i="3"/>
  <c r="X49" i="3"/>
  <c r="W49" i="3"/>
  <c r="T49" i="3"/>
  <c r="S49" i="3"/>
  <c r="R49" i="3"/>
  <c r="Q49" i="3"/>
  <c r="P49" i="3"/>
  <c r="O49" i="3"/>
  <c r="N49" i="3"/>
  <c r="M49" i="3"/>
  <c r="L49" i="3"/>
  <c r="K49" i="3"/>
  <c r="J49" i="3"/>
  <c r="I49" i="3"/>
  <c r="H49" i="3"/>
  <c r="G49" i="3"/>
  <c r="F49" i="3"/>
  <c r="E49" i="3"/>
  <c r="D49" i="3"/>
  <c r="C49" i="3"/>
  <c r="DD48" i="3"/>
  <c r="DC48" i="3"/>
  <c r="DB48" i="3"/>
  <c r="DA48" i="3"/>
  <c r="CZ48" i="3"/>
  <c r="CY48" i="3"/>
  <c r="CX48" i="3"/>
  <c r="CW48" i="3"/>
  <c r="CT48" i="3"/>
  <c r="CS48" i="3"/>
  <c r="CR48" i="3"/>
  <c r="CQ48" i="3"/>
  <c r="CP48" i="3"/>
  <c r="CO48" i="3"/>
  <c r="CN48" i="3"/>
  <c r="CM48" i="3"/>
  <c r="CL48" i="3"/>
  <c r="CK48" i="3"/>
  <c r="CJ48" i="3"/>
  <c r="CI48" i="3"/>
  <c r="CH48" i="3"/>
  <c r="CG48" i="3"/>
  <c r="CF48" i="3"/>
  <c r="CE48" i="3"/>
  <c r="CB48" i="3"/>
  <c r="CA48" i="3"/>
  <c r="BZ48" i="3"/>
  <c r="BY48" i="3"/>
  <c r="BX48" i="3"/>
  <c r="BW48" i="3"/>
  <c r="BV48" i="3"/>
  <c r="BU48" i="3"/>
  <c r="BT48" i="3"/>
  <c r="BS48" i="3"/>
  <c r="BR48" i="3"/>
  <c r="BQ48" i="3"/>
  <c r="BP48" i="3"/>
  <c r="BO48" i="3"/>
  <c r="BN48" i="3"/>
  <c r="BM48" i="3"/>
  <c r="BL48" i="3"/>
  <c r="BK48" i="3"/>
  <c r="BH48" i="3"/>
  <c r="BG48" i="3"/>
  <c r="BF48" i="3"/>
  <c r="BE48" i="3"/>
  <c r="BD48" i="3"/>
  <c r="BC48" i="3"/>
  <c r="BB48" i="3"/>
  <c r="BA48" i="3"/>
  <c r="AZ48" i="3"/>
  <c r="AY48" i="3"/>
  <c r="AX48" i="3"/>
  <c r="AW48" i="3"/>
  <c r="AV48" i="3"/>
  <c r="AU48" i="3"/>
  <c r="AT48" i="3"/>
  <c r="AS48" i="3"/>
  <c r="AR48" i="3"/>
  <c r="AQ48" i="3"/>
  <c r="AN48" i="3"/>
  <c r="AM48" i="3"/>
  <c r="AL48" i="3"/>
  <c r="AK48" i="3"/>
  <c r="AJ48" i="3"/>
  <c r="AI48" i="3"/>
  <c r="AH48" i="3"/>
  <c r="AG48" i="3"/>
  <c r="AF48" i="3"/>
  <c r="AE48" i="3"/>
  <c r="AD48" i="3"/>
  <c r="AC48" i="3"/>
  <c r="AB48" i="3"/>
  <c r="AA48" i="3"/>
  <c r="Z48" i="3"/>
  <c r="Y48" i="3"/>
  <c r="X48" i="3"/>
  <c r="W48" i="3"/>
  <c r="T48" i="3"/>
  <c r="S48" i="3"/>
  <c r="R48" i="3"/>
  <c r="Q48" i="3"/>
  <c r="P48" i="3"/>
  <c r="O48" i="3"/>
  <c r="N48" i="3"/>
  <c r="M48" i="3"/>
  <c r="L48" i="3"/>
  <c r="K48" i="3"/>
  <c r="J48" i="3"/>
  <c r="I48" i="3"/>
  <c r="H48" i="3"/>
  <c r="G48" i="3"/>
  <c r="F48" i="3"/>
  <c r="E48" i="3"/>
  <c r="D48" i="3"/>
  <c r="C48" i="3"/>
  <c r="DD47" i="3"/>
  <c r="DC47" i="3"/>
  <c r="DB47" i="3"/>
  <c r="DA47" i="3"/>
  <c r="CZ47" i="3"/>
  <c r="CY47" i="3"/>
  <c r="CX47" i="3"/>
  <c r="CW47" i="3"/>
  <c r="CT47" i="3"/>
  <c r="CS47" i="3"/>
  <c r="CR47" i="3"/>
  <c r="CQ47" i="3"/>
  <c r="CP47" i="3"/>
  <c r="CO47" i="3"/>
  <c r="CN47" i="3"/>
  <c r="CM47" i="3"/>
  <c r="CL47" i="3"/>
  <c r="CK47" i="3"/>
  <c r="CJ47" i="3"/>
  <c r="CI47" i="3"/>
  <c r="CH47" i="3"/>
  <c r="CG47" i="3"/>
  <c r="CF47" i="3"/>
  <c r="CE47" i="3"/>
  <c r="CB47" i="3"/>
  <c r="CA47" i="3"/>
  <c r="BZ47" i="3"/>
  <c r="BY47" i="3"/>
  <c r="BX47" i="3"/>
  <c r="BW47" i="3"/>
  <c r="BV47" i="3"/>
  <c r="BU47" i="3"/>
  <c r="BT47" i="3"/>
  <c r="BS47" i="3"/>
  <c r="BR47" i="3"/>
  <c r="BQ47" i="3"/>
  <c r="BP47" i="3"/>
  <c r="BO47" i="3"/>
  <c r="BN47" i="3"/>
  <c r="BM47" i="3"/>
  <c r="BL47" i="3"/>
  <c r="BK47" i="3"/>
  <c r="BH47" i="3"/>
  <c r="BG47" i="3"/>
  <c r="BF47" i="3"/>
  <c r="BE47" i="3"/>
  <c r="BD47" i="3"/>
  <c r="BC47" i="3"/>
  <c r="BB47" i="3"/>
  <c r="BA47" i="3"/>
  <c r="AZ47" i="3"/>
  <c r="AY47" i="3"/>
  <c r="AX47" i="3"/>
  <c r="AW47" i="3"/>
  <c r="AV47" i="3"/>
  <c r="AU47" i="3"/>
  <c r="AT47" i="3"/>
  <c r="AS47" i="3"/>
  <c r="AR47" i="3"/>
  <c r="AQ47" i="3"/>
  <c r="AN47" i="3"/>
  <c r="AM47" i="3"/>
  <c r="AL47" i="3"/>
  <c r="AK47" i="3"/>
  <c r="AJ47" i="3"/>
  <c r="AI47" i="3"/>
  <c r="AH47" i="3"/>
  <c r="AG47" i="3"/>
  <c r="AF47" i="3"/>
  <c r="AE47" i="3"/>
  <c r="AD47" i="3"/>
  <c r="AC47" i="3"/>
  <c r="AB47" i="3"/>
  <c r="AA47" i="3"/>
  <c r="Z47" i="3"/>
  <c r="Y47" i="3"/>
  <c r="X47" i="3"/>
  <c r="W47" i="3"/>
  <c r="T47" i="3"/>
  <c r="S47" i="3"/>
  <c r="R47" i="3"/>
  <c r="Q47" i="3"/>
  <c r="P47" i="3"/>
  <c r="O47" i="3"/>
  <c r="N47" i="3"/>
  <c r="M47" i="3"/>
  <c r="L47" i="3"/>
  <c r="K47" i="3"/>
  <c r="J47" i="3"/>
  <c r="I47" i="3"/>
  <c r="H47" i="3"/>
  <c r="G47" i="3"/>
  <c r="F47" i="3"/>
  <c r="E47" i="3"/>
  <c r="D47" i="3"/>
  <c r="C47" i="3"/>
  <c r="DD46" i="3"/>
  <c r="DC46" i="3"/>
  <c r="DB46" i="3"/>
  <c r="DA46" i="3"/>
  <c r="CZ46" i="3"/>
  <c r="CY46" i="3"/>
  <c r="CX46" i="3"/>
  <c r="CW46" i="3"/>
  <c r="CT46" i="3"/>
  <c r="CS46" i="3"/>
  <c r="CR46" i="3"/>
  <c r="CQ46" i="3"/>
  <c r="CP46" i="3"/>
  <c r="CO46" i="3"/>
  <c r="CN46" i="3"/>
  <c r="CM46" i="3"/>
  <c r="CL46" i="3"/>
  <c r="CK46" i="3"/>
  <c r="CJ46" i="3"/>
  <c r="CI46" i="3"/>
  <c r="CH46" i="3"/>
  <c r="CG46" i="3"/>
  <c r="CF46" i="3"/>
  <c r="CE46" i="3"/>
  <c r="CB46" i="3"/>
  <c r="CA46" i="3"/>
  <c r="BZ46" i="3"/>
  <c r="BY46" i="3"/>
  <c r="BX46" i="3"/>
  <c r="BW46" i="3"/>
  <c r="BV46" i="3"/>
  <c r="BU46" i="3"/>
  <c r="BT46" i="3"/>
  <c r="BS46" i="3"/>
  <c r="BR46" i="3"/>
  <c r="BQ46" i="3"/>
  <c r="BP46" i="3"/>
  <c r="BO46" i="3"/>
  <c r="BN46" i="3"/>
  <c r="BM46" i="3"/>
  <c r="BL46" i="3"/>
  <c r="BK46" i="3"/>
  <c r="BH46" i="3"/>
  <c r="BG46" i="3"/>
  <c r="BF46" i="3"/>
  <c r="BE46" i="3"/>
  <c r="BD46" i="3"/>
  <c r="BC46" i="3"/>
  <c r="BB46" i="3"/>
  <c r="BA46" i="3"/>
  <c r="AZ46" i="3"/>
  <c r="AY46" i="3"/>
  <c r="AX46" i="3"/>
  <c r="AW46" i="3"/>
  <c r="AV46" i="3"/>
  <c r="AU46" i="3"/>
  <c r="AT46" i="3"/>
  <c r="AS46" i="3"/>
  <c r="AR46" i="3"/>
  <c r="AQ46" i="3"/>
  <c r="AN46" i="3"/>
  <c r="AM46" i="3"/>
  <c r="AL46" i="3"/>
  <c r="AK46" i="3"/>
  <c r="AJ46" i="3"/>
  <c r="AI46" i="3"/>
  <c r="AH46" i="3"/>
  <c r="AG46" i="3"/>
  <c r="AF46" i="3"/>
  <c r="AE46" i="3"/>
  <c r="AD46" i="3"/>
  <c r="AC46" i="3"/>
  <c r="AB46" i="3"/>
  <c r="AA46" i="3"/>
  <c r="Z46" i="3"/>
  <c r="Y46" i="3"/>
  <c r="X46" i="3"/>
  <c r="W46" i="3"/>
  <c r="T46" i="3"/>
  <c r="S46" i="3"/>
  <c r="R46" i="3"/>
  <c r="Q46" i="3"/>
  <c r="P46" i="3"/>
  <c r="O46" i="3"/>
  <c r="N46" i="3"/>
  <c r="M46" i="3"/>
  <c r="L46" i="3"/>
  <c r="K46" i="3"/>
  <c r="J46" i="3"/>
  <c r="I46" i="3"/>
  <c r="H46" i="3"/>
  <c r="G46" i="3"/>
  <c r="F46" i="3"/>
  <c r="E46" i="3"/>
  <c r="D46" i="3"/>
  <c r="C46" i="3"/>
  <c r="DD45" i="3"/>
  <c r="DC45" i="3"/>
  <c r="DB45" i="3"/>
  <c r="DA45" i="3"/>
  <c r="CZ45" i="3"/>
  <c r="CY45" i="3"/>
  <c r="CX45" i="3"/>
  <c r="CW45" i="3"/>
  <c r="CT45" i="3"/>
  <c r="CS45" i="3"/>
  <c r="CR45" i="3"/>
  <c r="CQ45" i="3"/>
  <c r="CP45" i="3"/>
  <c r="CO45" i="3"/>
  <c r="CN45" i="3"/>
  <c r="CM45" i="3"/>
  <c r="CL45" i="3"/>
  <c r="CK45" i="3"/>
  <c r="CJ45" i="3"/>
  <c r="CI45" i="3"/>
  <c r="CH45" i="3"/>
  <c r="CG45" i="3"/>
  <c r="CF45" i="3"/>
  <c r="CE45" i="3"/>
  <c r="CB45" i="3"/>
  <c r="CA45" i="3"/>
  <c r="BZ45" i="3"/>
  <c r="BY45" i="3"/>
  <c r="BX45" i="3"/>
  <c r="BW45" i="3"/>
  <c r="BV45" i="3"/>
  <c r="BU45" i="3"/>
  <c r="BT45" i="3"/>
  <c r="BS45" i="3"/>
  <c r="BR45" i="3"/>
  <c r="BQ45" i="3"/>
  <c r="BP45" i="3"/>
  <c r="BO45" i="3"/>
  <c r="BN45" i="3"/>
  <c r="BM45" i="3"/>
  <c r="BL45" i="3"/>
  <c r="BK45" i="3"/>
  <c r="BH45" i="3"/>
  <c r="BG45" i="3"/>
  <c r="BF45" i="3"/>
  <c r="BE45" i="3"/>
  <c r="BD45" i="3"/>
  <c r="BC45" i="3"/>
  <c r="BB45" i="3"/>
  <c r="BA45" i="3"/>
  <c r="AZ45" i="3"/>
  <c r="AY45" i="3"/>
  <c r="AX45" i="3"/>
  <c r="AW45" i="3"/>
  <c r="AV45" i="3"/>
  <c r="AU45" i="3"/>
  <c r="AT45" i="3"/>
  <c r="AS45" i="3"/>
  <c r="AR45" i="3"/>
  <c r="AQ45" i="3"/>
  <c r="AN45" i="3"/>
  <c r="AM45" i="3"/>
  <c r="AL45" i="3"/>
  <c r="AK45" i="3"/>
  <c r="AJ45" i="3"/>
  <c r="AI45" i="3"/>
  <c r="AH45" i="3"/>
  <c r="AG45" i="3"/>
  <c r="AF45" i="3"/>
  <c r="AE45" i="3"/>
  <c r="AD45" i="3"/>
  <c r="AC45" i="3"/>
  <c r="AB45" i="3"/>
  <c r="AA45" i="3"/>
  <c r="Z45" i="3"/>
  <c r="Y45" i="3"/>
  <c r="X45" i="3"/>
  <c r="W45" i="3"/>
  <c r="T45" i="3"/>
  <c r="S45" i="3"/>
  <c r="R45" i="3"/>
  <c r="Q45" i="3"/>
  <c r="P45" i="3"/>
  <c r="O45" i="3"/>
  <c r="N45" i="3"/>
  <c r="M45" i="3"/>
  <c r="L45" i="3"/>
  <c r="K45" i="3"/>
  <c r="J45" i="3"/>
  <c r="I45" i="3"/>
  <c r="H45" i="3"/>
  <c r="G45" i="3"/>
  <c r="F45" i="3"/>
  <c r="E45" i="3"/>
  <c r="D45" i="3"/>
  <c r="C45" i="3"/>
  <c r="DD44" i="3"/>
  <c r="DC44" i="3"/>
  <c r="DB44" i="3"/>
  <c r="DA44" i="3"/>
  <c r="CZ44" i="3"/>
  <c r="CY44" i="3"/>
  <c r="CX44" i="3"/>
  <c r="CW44" i="3"/>
  <c r="CT44" i="3"/>
  <c r="CS44" i="3"/>
  <c r="CR44" i="3"/>
  <c r="CQ44" i="3"/>
  <c r="CP44" i="3"/>
  <c r="CO44" i="3"/>
  <c r="CN44" i="3"/>
  <c r="CM44" i="3"/>
  <c r="CL44" i="3"/>
  <c r="CK44" i="3"/>
  <c r="CJ44" i="3"/>
  <c r="CI44" i="3"/>
  <c r="CH44" i="3"/>
  <c r="CG44" i="3"/>
  <c r="CF44" i="3"/>
  <c r="CE44" i="3"/>
  <c r="CB44" i="3"/>
  <c r="CA44" i="3"/>
  <c r="BZ44" i="3"/>
  <c r="BY44" i="3"/>
  <c r="BX44" i="3"/>
  <c r="BW44" i="3"/>
  <c r="BV44" i="3"/>
  <c r="BU44" i="3"/>
  <c r="BT44" i="3"/>
  <c r="BS44" i="3"/>
  <c r="BR44" i="3"/>
  <c r="BQ44" i="3"/>
  <c r="BP44" i="3"/>
  <c r="BO44" i="3"/>
  <c r="BN44" i="3"/>
  <c r="BM44" i="3"/>
  <c r="BL44" i="3"/>
  <c r="BK44" i="3"/>
  <c r="BH44" i="3"/>
  <c r="BG44" i="3"/>
  <c r="BF44" i="3"/>
  <c r="BE44" i="3"/>
  <c r="BD44" i="3"/>
  <c r="BC44" i="3"/>
  <c r="BB44" i="3"/>
  <c r="BA44" i="3"/>
  <c r="AZ44" i="3"/>
  <c r="AY44" i="3"/>
  <c r="AX44" i="3"/>
  <c r="AW44" i="3"/>
  <c r="AV44" i="3"/>
  <c r="AU44" i="3"/>
  <c r="AT44" i="3"/>
  <c r="AS44" i="3"/>
  <c r="AR44" i="3"/>
  <c r="AQ44" i="3"/>
  <c r="AN44" i="3"/>
  <c r="AM44" i="3"/>
  <c r="AL44" i="3"/>
  <c r="AK44" i="3"/>
  <c r="AJ44" i="3"/>
  <c r="AI44" i="3"/>
  <c r="AH44" i="3"/>
  <c r="AG44" i="3"/>
  <c r="AF44" i="3"/>
  <c r="AE44" i="3"/>
  <c r="AD44" i="3"/>
  <c r="AC44" i="3"/>
  <c r="AB44" i="3"/>
  <c r="AA44" i="3"/>
  <c r="Z44" i="3"/>
  <c r="Y44" i="3"/>
  <c r="X44" i="3"/>
  <c r="W44" i="3"/>
  <c r="T44" i="3"/>
  <c r="S44" i="3"/>
  <c r="R44" i="3"/>
  <c r="Q44" i="3"/>
  <c r="P44" i="3"/>
  <c r="O44" i="3"/>
  <c r="N44" i="3"/>
  <c r="M44" i="3"/>
  <c r="L44" i="3"/>
  <c r="K44" i="3"/>
  <c r="J44" i="3"/>
  <c r="I44" i="3"/>
  <c r="H44" i="3"/>
  <c r="G44" i="3"/>
  <c r="F44" i="3"/>
  <c r="E44" i="3"/>
  <c r="D44" i="3"/>
  <c r="C44" i="3"/>
  <c r="DD43" i="3"/>
  <c r="DC43" i="3"/>
  <c r="DB43" i="3"/>
  <c r="DA43" i="3"/>
  <c r="CZ43" i="3"/>
  <c r="CY43" i="3"/>
  <c r="CX43" i="3"/>
  <c r="CW43" i="3"/>
  <c r="CT43" i="3"/>
  <c r="CS43" i="3"/>
  <c r="CR43" i="3"/>
  <c r="CQ43" i="3"/>
  <c r="CP43" i="3"/>
  <c r="CO43" i="3"/>
  <c r="CN43" i="3"/>
  <c r="CM43" i="3"/>
  <c r="CL43" i="3"/>
  <c r="CK43" i="3"/>
  <c r="CJ43" i="3"/>
  <c r="CI43" i="3"/>
  <c r="CH43" i="3"/>
  <c r="CG43" i="3"/>
  <c r="CF43" i="3"/>
  <c r="CE43" i="3"/>
  <c r="CB43" i="3"/>
  <c r="CA43" i="3"/>
  <c r="BZ43" i="3"/>
  <c r="BY43" i="3"/>
  <c r="BX43" i="3"/>
  <c r="BW43" i="3"/>
  <c r="BV43" i="3"/>
  <c r="BU43" i="3"/>
  <c r="BT43" i="3"/>
  <c r="BS43" i="3"/>
  <c r="BR43" i="3"/>
  <c r="BQ43" i="3"/>
  <c r="BP43" i="3"/>
  <c r="BO43" i="3"/>
  <c r="BN43" i="3"/>
  <c r="BM43" i="3"/>
  <c r="BL43" i="3"/>
  <c r="BK43" i="3"/>
  <c r="BH43" i="3"/>
  <c r="BG43" i="3"/>
  <c r="BF43" i="3"/>
  <c r="BE43" i="3"/>
  <c r="BD43" i="3"/>
  <c r="BC43" i="3"/>
  <c r="BB43" i="3"/>
  <c r="BA43" i="3"/>
  <c r="AZ43" i="3"/>
  <c r="AY43" i="3"/>
  <c r="AX43" i="3"/>
  <c r="AW43" i="3"/>
  <c r="AV43" i="3"/>
  <c r="AU43" i="3"/>
  <c r="AT43" i="3"/>
  <c r="AS43" i="3"/>
  <c r="AR43" i="3"/>
  <c r="AQ43" i="3"/>
  <c r="AN43" i="3"/>
  <c r="AM43" i="3"/>
  <c r="AL43" i="3"/>
  <c r="AK43" i="3"/>
  <c r="AJ43" i="3"/>
  <c r="AI43" i="3"/>
  <c r="AH43" i="3"/>
  <c r="AG43" i="3"/>
  <c r="AF43" i="3"/>
  <c r="AE43" i="3"/>
  <c r="AD43" i="3"/>
  <c r="AC43" i="3"/>
  <c r="AB43" i="3"/>
  <c r="AA43" i="3"/>
  <c r="Z43" i="3"/>
  <c r="Y43" i="3"/>
  <c r="X43" i="3"/>
  <c r="W43" i="3"/>
  <c r="T43" i="3"/>
  <c r="S43" i="3"/>
  <c r="R43" i="3"/>
  <c r="Q43" i="3"/>
  <c r="P43" i="3"/>
  <c r="O43" i="3"/>
  <c r="N43" i="3"/>
  <c r="M43" i="3"/>
  <c r="L43" i="3"/>
  <c r="K43" i="3"/>
  <c r="J43" i="3"/>
  <c r="I43" i="3"/>
  <c r="H43" i="3"/>
  <c r="G43" i="3"/>
  <c r="F43" i="3"/>
  <c r="E43" i="3"/>
  <c r="D43" i="3"/>
  <c r="C43" i="3"/>
  <c r="DD42" i="3"/>
  <c r="DC42" i="3"/>
  <c r="DB42" i="3"/>
  <c r="DA42" i="3"/>
  <c r="CZ42" i="3"/>
  <c r="CY42" i="3"/>
  <c r="CX42" i="3"/>
  <c r="CW42" i="3"/>
  <c r="CT42" i="3"/>
  <c r="CS42" i="3"/>
  <c r="CR42" i="3"/>
  <c r="CQ42" i="3"/>
  <c r="CP42" i="3"/>
  <c r="CO42" i="3"/>
  <c r="CN42" i="3"/>
  <c r="CM42" i="3"/>
  <c r="CL42" i="3"/>
  <c r="CK42" i="3"/>
  <c r="CJ42" i="3"/>
  <c r="CI42" i="3"/>
  <c r="CH42" i="3"/>
  <c r="CG42" i="3"/>
  <c r="CF42" i="3"/>
  <c r="CE42" i="3"/>
  <c r="CB42" i="3"/>
  <c r="CA42" i="3"/>
  <c r="BZ42" i="3"/>
  <c r="BY42" i="3"/>
  <c r="BX42" i="3"/>
  <c r="BW42" i="3"/>
  <c r="BV42" i="3"/>
  <c r="BU42" i="3"/>
  <c r="BT42" i="3"/>
  <c r="BS42" i="3"/>
  <c r="BR42" i="3"/>
  <c r="BQ42" i="3"/>
  <c r="BP42" i="3"/>
  <c r="BO42" i="3"/>
  <c r="BN42" i="3"/>
  <c r="BM42" i="3"/>
  <c r="BL42" i="3"/>
  <c r="BK42" i="3"/>
  <c r="BH42" i="3"/>
  <c r="BG42" i="3"/>
  <c r="BF42" i="3"/>
  <c r="BE42" i="3"/>
  <c r="BD42" i="3"/>
  <c r="BC42" i="3"/>
  <c r="BB42" i="3"/>
  <c r="BA42" i="3"/>
  <c r="AZ42" i="3"/>
  <c r="AY42" i="3"/>
  <c r="AX42" i="3"/>
  <c r="AW42" i="3"/>
  <c r="AV42" i="3"/>
  <c r="AU42" i="3"/>
  <c r="AT42" i="3"/>
  <c r="AS42" i="3"/>
  <c r="AR42" i="3"/>
  <c r="AQ42" i="3"/>
  <c r="AN42" i="3"/>
  <c r="AM42" i="3"/>
  <c r="AL42" i="3"/>
  <c r="AK42" i="3"/>
  <c r="AJ42" i="3"/>
  <c r="AI42" i="3"/>
  <c r="AH42" i="3"/>
  <c r="AG42" i="3"/>
  <c r="AF42" i="3"/>
  <c r="AE42" i="3"/>
  <c r="AD42" i="3"/>
  <c r="AC42" i="3"/>
  <c r="AB42" i="3"/>
  <c r="AA42" i="3"/>
  <c r="Z42" i="3"/>
  <c r="Y42" i="3"/>
  <c r="X42" i="3"/>
  <c r="W42" i="3"/>
  <c r="T42" i="3"/>
  <c r="S42" i="3"/>
  <c r="R42" i="3"/>
  <c r="Q42" i="3"/>
  <c r="P42" i="3"/>
  <c r="O42" i="3"/>
  <c r="N42" i="3"/>
  <c r="M42" i="3"/>
  <c r="L42" i="3"/>
  <c r="K42" i="3"/>
  <c r="J42" i="3"/>
  <c r="I42" i="3"/>
  <c r="H42" i="3"/>
  <c r="G42" i="3"/>
  <c r="F42" i="3"/>
  <c r="E42" i="3"/>
  <c r="D42" i="3"/>
  <c r="C42" i="3"/>
  <c r="DD41" i="3"/>
  <c r="DC41" i="3"/>
  <c r="DB41" i="3"/>
  <c r="DA41" i="3"/>
  <c r="CZ41" i="3"/>
  <c r="CY41" i="3"/>
  <c r="CX41" i="3"/>
  <c r="CW41" i="3"/>
  <c r="CT41" i="3"/>
  <c r="CS41" i="3"/>
  <c r="CR41" i="3"/>
  <c r="CQ41" i="3"/>
  <c r="CP41" i="3"/>
  <c r="CO41" i="3"/>
  <c r="CN41" i="3"/>
  <c r="CM41" i="3"/>
  <c r="CL41" i="3"/>
  <c r="CK41" i="3"/>
  <c r="CJ41" i="3"/>
  <c r="CI41" i="3"/>
  <c r="CH41" i="3"/>
  <c r="CG41" i="3"/>
  <c r="CF41" i="3"/>
  <c r="CE41" i="3"/>
  <c r="CB41" i="3"/>
  <c r="CA41" i="3"/>
  <c r="BZ41" i="3"/>
  <c r="BY41" i="3"/>
  <c r="BX41" i="3"/>
  <c r="BW41" i="3"/>
  <c r="BV41" i="3"/>
  <c r="BU41" i="3"/>
  <c r="BT41" i="3"/>
  <c r="BS41" i="3"/>
  <c r="BR41" i="3"/>
  <c r="BQ41" i="3"/>
  <c r="BP41" i="3"/>
  <c r="BO41" i="3"/>
  <c r="BN41" i="3"/>
  <c r="BM41" i="3"/>
  <c r="BL41" i="3"/>
  <c r="BK41" i="3"/>
  <c r="BH41" i="3"/>
  <c r="BG41" i="3"/>
  <c r="BF41" i="3"/>
  <c r="BE41" i="3"/>
  <c r="BD41" i="3"/>
  <c r="BC41" i="3"/>
  <c r="BB41" i="3"/>
  <c r="BA41" i="3"/>
  <c r="AZ41" i="3"/>
  <c r="AY41" i="3"/>
  <c r="AX41" i="3"/>
  <c r="AW41" i="3"/>
  <c r="AV41" i="3"/>
  <c r="AU41" i="3"/>
  <c r="AT41" i="3"/>
  <c r="AS41" i="3"/>
  <c r="AR41" i="3"/>
  <c r="AQ41" i="3"/>
  <c r="AN41" i="3"/>
  <c r="AM41" i="3"/>
  <c r="AL41" i="3"/>
  <c r="AK41" i="3"/>
  <c r="AJ41" i="3"/>
  <c r="AI41" i="3"/>
  <c r="AH41" i="3"/>
  <c r="AG41" i="3"/>
  <c r="AF41" i="3"/>
  <c r="AE41" i="3"/>
  <c r="AD41" i="3"/>
  <c r="AC41" i="3"/>
  <c r="AB41" i="3"/>
  <c r="AA41" i="3"/>
  <c r="Z41" i="3"/>
  <c r="Y41" i="3"/>
  <c r="X41" i="3"/>
  <c r="W41" i="3"/>
  <c r="T41" i="3"/>
  <c r="S41" i="3"/>
  <c r="R41" i="3"/>
  <c r="Q41" i="3"/>
  <c r="P41" i="3"/>
  <c r="O41" i="3"/>
  <c r="N41" i="3"/>
  <c r="M41" i="3"/>
  <c r="L41" i="3"/>
  <c r="K41" i="3"/>
  <c r="J41" i="3"/>
  <c r="I41" i="3"/>
  <c r="H41" i="3"/>
  <c r="G41" i="3"/>
  <c r="F41" i="3"/>
  <c r="E41" i="3"/>
  <c r="D41" i="3"/>
  <c r="C41" i="3"/>
  <c r="DD40" i="3"/>
  <c r="DC40" i="3"/>
  <c r="DB40" i="3"/>
  <c r="DA40" i="3"/>
  <c r="CZ40" i="3"/>
  <c r="CY40" i="3"/>
  <c r="CX40" i="3"/>
  <c r="CW40" i="3"/>
  <c r="CT40" i="3"/>
  <c r="CS40" i="3"/>
  <c r="CR40" i="3"/>
  <c r="CQ40" i="3"/>
  <c r="CP40" i="3"/>
  <c r="CO40" i="3"/>
  <c r="CN40" i="3"/>
  <c r="CM40" i="3"/>
  <c r="CL40" i="3"/>
  <c r="CK40" i="3"/>
  <c r="CJ40" i="3"/>
  <c r="CI40" i="3"/>
  <c r="CH40" i="3"/>
  <c r="CG40" i="3"/>
  <c r="CF40" i="3"/>
  <c r="CE40" i="3"/>
  <c r="CB40" i="3"/>
  <c r="CA40" i="3"/>
  <c r="BZ40" i="3"/>
  <c r="BY40" i="3"/>
  <c r="BX40" i="3"/>
  <c r="BW40" i="3"/>
  <c r="BV40" i="3"/>
  <c r="BU40" i="3"/>
  <c r="BT40" i="3"/>
  <c r="BS40" i="3"/>
  <c r="BR40" i="3"/>
  <c r="BQ40" i="3"/>
  <c r="BP40" i="3"/>
  <c r="BO40" i="3"/>
  <c r="BN40" i="3"/>
  <c r="BM40" i="3"/>
  <c r="BL40" i="3"/>
  <c r="BK40" i="3"/>
  <c r="BH40" i="3"/>
  <c r="BG40" i="3"/>
  <c r="BF40" i="3"/>
  <c r="BE40" i="3"/>
  <c r="BD40" i="3"/>
  <c r="BC40" i="3"/>
  <c r="BB40" i="3"/>
  <c r="BA40" i="3"/>
  <c r="AZ40" i="3"/>
  <c r="AY40" i="3"/>
  <c r="AX40" i="3"/>
  <c r="AW40" i="3"/>
  <c r="AV40" i="3"/>
  <c r="AU40" i="3"/>
  <c r="AT40" i="3"/>
  <c r="AS40" i="3"/>
  <c r="AR40" i="3"/>
  <c r="AQ40" i="3"/>
  <c r="AN40" i="3"/>
  <c r="AM40" i="3"/>
  <c r="AL40" i="3"/>
  <c r="AK40" i="3"/>
  <c r="AJ40" i="3"/>
  <c r="AI40" i="3"/>
  <c r="AH40" i="3"/>
  <c r="AG40" i="3"/>
  <c r="AF40" i="3"/>
  <c r="AE40" i="3"/>
  <c r="AD40" i="3"/>
  <c r="AC40" i="3"/>
  <c r="AB40" i="3"/>
  <c r="AA40" i="3"/>
  <c r="Z40" i="3"/>
  <c r="Y40" i="3"/>
  <c r="X40" i="3"/>
  <c r="W40" i="3"/>
  <c r="T40" i="3"/>
  <c r="S40" i="3"/>
  <c r="R40" i="3"/>
  <c r="Q40" i="3"/>
  <c r="P40" i="3"/>
  <c r="O40" i="3"/>
  <c r="N40" i="3"/>
  <c r="M40" i="3"/>
  <c r="L40" i="3"/>
  <c r="K40" i="3"/>
  <c r="J40" i="3"/>
  <c r="I40" i="3"/>
  <c r="H40" i="3"/>
  <c r="G40" i="3"/>
  <c r="F40" i="3"/>
  <c r="E40" i="3"/>
  <c r="D40" i="3"/>
  <c r="C40" i="3"/>
  <c r="DD39" i="3"/>
  <c r="DC39" i="3"/>
  <c r="DB39" i="3"/>
  <c r="DA39" i="3"/>
  <c r="CZ39" i="3"/>
  <c r="CY39" i="3"/>
  <c r="CX39" i="3"/>
  <c r="CW39" i="3"/>
  <c r="CT39" i="3"/>
  <c r="CS39" i="3"/>
  <c r="CR39" i="3"/>
  <c r="CQ39" i="3"/>
  <c r="CP39" i="3"/>
  <c r="CO39" i="3"/>
  <c r="CN39" i="3"/>
  <c r="CM39" i="3"/>
  <c r="CL39" i="3"/>
  <c r="CK39" i="3"/>
  <c r="CJ39" i="3"/>
  <c r="CI39" i="3"/>
  <c r="CH39" i="3"/>
  <c r="CG39" i="3"/>
  <c r="CF39" i="3"/>
  <c r="CE39" i="3"/>
  <c r="CB39" i="3"/>
  <c r="CA39" i="3"/>
  <c r="BZ39" i="3"/>
  <c r="BY39" i="3"/>
  <c r="BX39" i="3"/>
  <c r="BW39" i="3"/>
  <c r="BV39" i="3"/>
  <c r="BU39" i="3"/>
  <c r="BT39" i="3"/>
  <c r="BS39" i="3"/>
  <c r="BR39" i="3"/>
  <c r="BQ39" i="3"/>
  <c r="BP39" i="3"/>
  <c r="BO39" i="3"/>
  <c r="BN39" i="3"/>
  <c r="BM39" i="3"/>
  <c r="BL39" i="3"/>
  <c r="BK39" i="3"/>
  <c r="BH39" i="3"/>
  <c r="BG39" i="3"/>
  <c r="BF39" i="3"/>
  <c r="BE39" i="3"/>
  <c r="BD39" i="3"/>
  <c r="BC39" i="3"/>
  <c r="BB39" i="3"/>
  <c r="BA39" i="3"/>
  <c r="AZ39" i="3"/>
  <c r="AY39" i="3"/>
  <c r="AX39" i="3"/>
  <c r="AW39" i="3"/>
  <c r="AV39" i="3"/>
  <c r="AU39" i="3"/>
  <c r="AT39" i="3"/>
  <c r="AS39" i="3"/>
  <c r="AR39" i="3"/>
  <c r="AQ39" i="3"/>
  <c r="AN39" i="3"/>
  <c r="AM39" i="3"/>
  <c r="AL39" i="3"/>
  <c r="AK39" i="3"/>
  <c r="AJ39" i="3"/>
  <c r="AI39" i="3"/>
  <c r="AH39" i="3"/>
  <c r="AG39" i="3"/>
  <c r="AF39" i="3"/>
  <c r="AE39" i="3"/>
  <c r="AD39" i="3"/>
  <c r="AC39" i="3"/>
  <c r="AB39" i="3"/>
  <c r="AA39" i="3"/>
  <c r="Z39" i="3"/>
  <c r="Y39" i="3"/>
  <c r="X39" i="3"/>
  <c r="W39" i="3"/>
  <c r="T39" i="3"/>
  <c r="S39" i="3"/>
  <c r="R39" i="3"/>
  <c r="Q39" i="3"/>
  <c r="P39" i="3"/>
  <c r="O39" i="3"/>
  <c r="N39" i="3"/>
  <c r="M39" i="3"/>
  <c r="L39" i="3"/>
  <c r="K39" i="3"/>
  <c r="J39" i="3"/>
  <c r="I39" i="3"/>
  <c r="H39" i="3"/>
  <c r="G39" i="3"/>
  <c r="F39" i="3"/>
  <c r="E39" i="3"/>
  <c r="D39" i="3"/>
  <c r="C39" i="3"/>
  <c r="DD38" i="3"/>
  <c r="DC38" i="3"/>
  <c r="DB38" i="3"/>
  <c r="DA38" i="3"/>
  <c r="CZ38" i="3"/>
  <c r="CY38" i="3"/>
  <c r="CX38" i="3"/>
  <c r="CW38" i="3"/>
  <c r="CT38" i="3"/>
  <c r="CS38" i="3"/>
  <c r="CR38" i="3"/>
  <c r="CQ38" i="3"/>
  <c r="CP38" i="3"/>
  <c r="CO38" i="3"/>
  <c r="CN38" i="3"/>
  <c r="CM38" i="3"/>
  <c r="CL38" i="3"/>
  <c r="CK38" i="3"/>
  <c r="CJ38" i="3"/>
  <c r="CI38" i="3"/>
  <c r="CH38" i="3"/>
  <c r="CG38" i="3"/>
  <c r="CF38" i="3"/>
  <c r="CE38" i="3"/>
  <c r="CB38" i="3"/>
  <c r="CA38" i="3"/>
  <c r="BZ38" i="3"/>
  <c r="BY38" i="3"/>
  <c r="BX38" i="3"/>
  <c r="BW38" i="3"/>
  <c r="BV38" i="3"/>
  <c r="BU38" i="3"/>
  <c r="BT38" i="3"/>
  <c r="BS38" i="3"/>
  <c r="BR38" i="3"/>
  <c r="BQ38" i="3"/>
  <c r="BP38" i="3"/>
  <c r="BO38" i="3"/>
  <c r="BN38" i="3"/>
  <c r="BM38" i="3"/>
  <c r="BL38" i="3"/>
  <c r="BK38" i="3"/>
  <c r="BH38" i="3"/>
  <c r="BG38" i="3"/>
  <c r="BF38" i="3"/>
  <c r="BE38" i="3"/>
  <c r="BD38" i="3"/>
  <c r="BC38" i="3"/>
  <c r="BB38" i="3"/>
  <c r="BA38" i="3"/>
  <c r="AZ38" i="3"/>
  <c r="AY38" i="3"/>
  <c r="AX38" i="3"/>
  <c r="AW38" i="3"/>
  <c r="AV38" i="3"/>
  <c r="AU38" i="3"/>
  <c r="AT38" i="3"/>
  <c r="AS38" i="3"/>
  <c r="AR38" i="3"/>
  <c r="AQ38" i="3"/>
  <c r="AN38" i="3"/>
  <c r="AM38" i="3"/>
  <c r="AL38" i="3"/>
  <c r="AK38" i="3"/>
  <c r="AJ38" i="3"/>
  <c r="AI38" i="3"/>
  <c r="AH38" i="3"/>
  <c r="AG38" i="3"/>
  <c r="AF38" i="3"/>
  <c r="AE38" i="3"/>
  <c r="AD38" i="3"/>
  <c r="AC38" i="3"/>
  <c r="AB38" i="3"/>
  <c r="AA38" i="3"/>
  <c r="Z38" i="3"/>
  <c r="Y38" i="3"/>
  <c r="X38" i="3"/>
  <c r="W38" i="3"/>
  <c r="T38" i="3"/>
  <c r="S38" i="3"/>
  <c r="R38" i="3"/>
  <c r="Q38" i="3"/>
  <c r="P38" i="3"/>
  <c r="O38" i="3"/>
  <c r="N38" i="3"/>
  <c r="M38" i="3"/>
  <c r="L38" i="3"/>
  <c r="K38" i="3"/>
  <c r="J38" i="3"/>
  <c r="I38" i="3"/>
  <c r="H38" i="3"/>
  <c r="G38" i="3"/>
  <c r="F38" i="3"/>
  <c r="E38" i="3"/>
  <c r="D38" i="3"/>
  <c r="C38" i="3"/>
  <c r="DD37" i="3"/>
  <c r="DC37" i="3"/>
  <c r="DB37" i="3"/>
  <c r="DA37" i="3"/>
  <c r="CZ37" i="3"/>
  <c r="CY37" i="3"/>
  <c r="CX37" i="3"/>
  <c r="CW37" i="3"/>
  <c r="CT37" i="3"/>
  <c r="CS37" i="3"/>
  <c r="CR37" i="3"/>
  <c r="CQ37" i="3"/>
  <c r="CP37" i="3"/>
  <c r="CO37" i="3"/>
  <c r="CN37" i="3"/>
  <c r="CM37" i="3"/>
  <c r="CL37" i="3"/>
  <c r="CK37" i="3"/>
  <c r="CJ37" i="3"/>
  <c r="CI37" i="3"/>
  <c r="CH37" i="3"/>
  <c r="CG37" i="3"/>
  <c r="CF37" i="3"/>
  <c r="CE37" i="3"/>
  <c r="CB37" i="3"/>
  <c r="CA37" i="3"/>
  <c r="BZ37" i="3"/>
  <c r="BY37" i="3"/>
  <c r="BX37" i="3"/>
  <c r="BW37" i="3"/>
  <c r="BV37" i="3"/>
  <c r="BU37" i="3"/>
  <c r="BT37" i="3"/>
  <c r="BS37" i="3"/>
  <c r="BR37" i="3"/>
  <c r="BQ37" i="3"/>
  <c r="BP37" i="3"/>
  <c r="BO37" i="3"/>
  <c r="BN37" i="3"/>
  <c r="BM37" i="3"/>
  <c r="BL37" i="3"/>
  <c r="BK37" i="3"/>
  <c r="BH37" i="3"/>
  <c r="BG37" i="3"/>
  <c r="BF37" i="3"/>
  <c r="BE37" i="3"/>
  <c r="BD37" i="3"/>
  <c r="BC37" i="3"/>
  <c r="BB37" i="3"/>
  <c r="BA37" i="3"/>
  <c r="AZ37" i="3"/>
  <c r="AY37" i="3"/>
  <c r="AX37" i="3"/>
  <c r="AW37" i="3"/>
  <c r="AV37" i="3"/>
  <c r="AU37" i="3"/>
  <c r="AT37" i="3"/>
  <c r="AS37" i="3"/>
  <c r="AR37" i="3"/>
  <c r="AQ37" i="3"/>
  <c r="AN37" i="3"/>
  <c r="AM37" i="3"/>
  <c r="AL37" i="3"/>
  <c r="AK37" i="3"/>
  <c r="AJ37" i="3"/>
  <c r="AI37" i="3"/>
  <c r="AH37" i="3"/>
  <c r="AG37" i="3"/>
  <c r="AF37" i="3"/>
  <c r="AE37" i="3"/>
  <c r="AD37" i="3"/>
  <c r="AC37" i="3"/>
  <c r="AB37" i="3"/>
  <c r="AA37" i="3"/>
  <c r="Z37" i="3"/>
  <c r="Y37" i="3"/>
  <c r="X37" i="3"/>
  <c r="W37" i="3"/>
  <c r="T37" i="3"/>
  <c r="S37" i="3"/>
  <c r="R37" i="3"/>
  <c r="Q37" i="3"/>
  <c r="P37" i="3"/>
  <c r="O37" i="3"/>
  <c r="N37" i="3"/>
  <c r="M37" i="3"/>
  <c r="L37" i="3"/>
  <c r="K37" i="3"/>
  <c r="J37" i="3"/>
  <c r="I37" i="3"/>
  <c r="H37" i="3"/>
  <c r="G37" i="3"/>
  <c r="F37" i="3"/>
  <c r="E37" i="3"/>
  <c r="D37" i="3"/>
  <c r="C37" i="3"/>
  <c r="DD36" i="3"/>
  <c r="DC36" i="3"/>
  <c r="DB36" i="3"/>
  <c r="DA36" i="3"/>
  <c r="CZ36" i="3"/>
  <c r="CY36" i="3"/>
  <c r="CX36" i="3"/>
  <c r="CW36" i="3"/>
  <c r="CT36" i="3"/>
  <c r="CS36" i="3"/>
  <c r="CR36" i="3"/>
  <c r="CQ36" i="3"/>
  <c r="CP36" i="3"/>
  <c r="CO36" i="3"/>
  <c r="CN36" i="3"/>
  <c r="CM36" i="3"/>
  <c r="CL36" i="3"/>
  <c r="CK36" i="3"/>
  <c r="CJ36" i="3"/>
  <c r="CI36" i="3"/>
  <c r="CH36" i="3"/>
  <c r="CG36" i="3"/>
  <c r="CF36" i="3"/>
  <c r="CE36" i="3"/>
  <c r="CB36" i="3"/>
  <c r="CA36" i="3"/>
  <c r="BZ36" i="3"/>
  <c r="BY36" i="3"/>
  <c r="BX36" i="3"/>
  <c r="BW36" i="3"/>
  <c r="BV36" i="3"/>
  <c r="BU36" i="3"/>
  <c r="BT36" i="3"/>
  <c r="BS36" i="3"/>
  <c r="BR36" i="3"/>
  <c r="BQ36" i="3"/>
  <c r="BP36" i="3"/>
  <c r="BO36" i="3"/>
  <c r="BN36" i="3"/>
  <c r="BM36" i="3"/>
  <c r="BL36" i="3"/>
  <c r="BK36" i="3"/>
  <c r="BH36" i="3"/>
  <c r="BG36" i="3"/>
  <c r="BF36" i="3"/>
  <c r="BE36" i="3"/>
  <c r="BD36" i="3"/>
  <c r="BC36" i="3"/>
  <c r="BB36" i="3"/>
  <c r="BA36" i="3"/>
  <c r="AZ36" i="3"/>
  <c r="AY36" i="3"/>
  <c r="AX36" i="3"/>
  <c r="AW36" i="3"/>
  <c r="AV36" i="3"/>
  <c r="AU36" i="3"/>
  <c r="AT36" i="3"/>
  <c r="AS36" i="3"/>
  <c r="AR36" i="3"/>
  <c r="AQ36" i="3"/>
  <c r="AN36" i="3"/>
  <c r="AM36" i="3"/>
  <c r="AL36" i="3"/>
  <c r="AK36" i="3"/>
  <c r="AJ36" i="3"/>
  <c r="AI36" i="3"/>
  <c r="AH36" i="3"/>
  <c r="AG36" i="3"/>
  <c r="AF36" i="3"/>
  <c r="AE36" i="3"/>
  <c r="AD36" i="3"/>
  <c r="AC36" i="3"/>
  <c r="AB36" i="3"/>
  <c r="AA36" i="3"/>
  <c r="Z36" i="3"/>
  <c r="Y36" i="3"/>
  <c r="X36" i="3"/>
  <c r="W36" i="3"/>
  <c r="T36" i="3"/>
  <c r="S36" i="3"/>
  <c r="R36" i="3"/>
  <c r="Q36" i="3"/>
  <c r="P36" i="3"/>
  <c r="O36" i="3"/>
  <c r="N36" i="3"/>
  <c r="M36" i="3"/>
  <c r="L36" i="3"/>
  <c r="K36" i="3"/>
  <c r="J36" i="3"/>
  <c r="I36" i="3"/>
  <c r="H36" i="3"/>
  <c r="G36" i="3"/>
  <c r="F36" i="3"/>
  <c r="E36" i="3"/>
  <c r="D36" i="3"/>
  <c r="C36" i="3"/>
  <c r="DD35" i="3"/>
  <c r="DC35" i="3"/>
  <c r="DB35" i="3"/>
  <c r="DA35" i="3"/>
  <c r="CZ35" i="3"/>
  <c r="CY35" i="3"/>
  <c r="CX35" i="3"/>
  <c r="CW35" i="3"/>
  <c r="CT35" i="3"/>
  <c r="CS35" i="3"/>
  <c r="CR35" i="3"/>
  <c r="CQ35" i="3"/>
  <c r="CP35" i="3"/>
  <c r="CO35" i="3"/>
  <c r="CN35" i="3"/>
  <c r="CM35" i="3"/>
  <c r="CL35" i="3"/>
  <c r="CK35" i="3"/>
  <c r="CJ35" i="3"/>
  <c r="CI35" i="3"/>
  <c r="CH35" i="3"/>
  <c r="CG35" i="3"/>
  <c r="CF35" i="3"/>
  <c r="CE35" i="3"/>
  <c r="CB35" i="3"/>
  <c r="CA35" i="3"/>
  <c r="BZ35" i="3"/>
  <c r="BY35" i="3"/>
  <c r="BX35" i="3"/>
  <c r="BW35" i="3"/>
  <c r="BV35" i="3"/>
  <c r="BU35" i="3"/>
  <c r="BT35" i="3"/>
  <c r="BS35" i="3"/>
  <c r="BR35" i="3"/>
  <c r="BQ35" i="3"/>
  <c r="BP35" i="3"/>
  <c r="BO35" i="3"/>
  <c r="BN35" i="3"/>
  <c r="BM35" i="3"/>
  <c r="BL35" i="3"/>
  <c r="BK35" i="3"/>
  <c r="BH35" i="3"/>
  <c r="BG35" i="3"/>
  <c r="BF35" i="3"/>
  <c r="BE35" i="3"/>
  <c r="BD35" i="3"/>
  <c r="BC35" i="3"/>
  <c r="BB35" i="3"/>
  <c r="BA35" i="3"/>
  <c r="AZ35" i="3"/>
  <c r="AY35" i="3"/>
  <c r="AX35" i="3"/>
  <c r="AW35" i="3"/>
  <c r="AV35" i="3"/>
  <c r="AU35" i="3"/>
  <c r="AT35" i="3"/>
  <c r="AS35" i="3"/>
  <c r="AR35" i="3"/>
  <c r="AQ35" i="3"/>
  <c r="AN35" i="3"/>
  <c r="AM35" i="3"/>
  <c r="AL35" i="3"/>
  <c r="AK35" i="3"/>
  <c r="AJ35" i="3"/>
  <c r="AI35" i="3"/>
  <c r="AH35" i="3"/>
  <c r="AG35" i="3"/>
  <c r="AF35" i="3"/>
  <c r="AE35" i="3"/>
  <c r="AD35" i="3"/>
  <c r="AC35" i="3"/>
  <c r="AB35" i="3"/>
  <c r="AA35" i="3"/>
  <c r="Z35" i="3"/>
  <c r="Y35" i="3"/>
  <c r="X35" i="3"/>
  <c r="W35" i="3"/>
  <c r="T35" i="3"/>
  <c r="S35" i="3"/>
  <c r="R35" i="3"/>
  <c r="Q35" i="3"/>
  <c r="P35" i="3"/>
  <c r="O35" i="3"/>
  <c r="N35" i="3"/>
  <c r="M35" i="3"/>
  <c r="L35" i="3"/>
  <c r="K35" i="3"/>
  <c r="J35" i="3"/>
  <c r="I35" i="3"/>
  <c r="H35" i="3"/>
  <c r="G35" i="3"/>
  <c r="F35" i="3"/>
  <c r="E35" i="3"/>
  <c r="D35" i="3"/>
  <c r="C35" i="3"/>
  <c r="DD34" i="3"/>
  <c r="DC34" i="3"/>
  <c r="DB34" i="3"/>
  <c r="DA34" i="3"/>
  <c r="CZ34" i="3"/>
  <c r="CY34" i="3"/>
  <c r="CX34" i="3"/>
  <c r="CW34" i="3"/>
  <c r="CT34" i="3"/>
  <c r="CS34" i="3"/>
  <c r="CR34" i="3"/>
  <c r="CQ34" i="3"/>
  <c r="CP34" i="3"/>
  <c r="CO34" i="3"/>
  <c r="CN34" i="3"/>
  <c r="CM34" i="3"/>
  <c r="CL34" i="3"/>
  <c r="CK34" i="3"/>
  <c r="CJ34" i="3"/>
  <c r="CI34" i="3"/>
  <c r="CH34" i="3"/>
  <c r="CG34" i="3"/>
  <c r="CF34" i="3"/>
  <c r="CE34" i="3"/>
  <c r="CB34" i="3"/>
  <c r="CA34" i="3"/>
  <c r="BZ34" i="3"/>
  <c r="BY34" i="3"/>
  <c r="BX34" i="3"/>
  <c r="BW34" i="3"/>
  <c r="BV34" i="3"/>
  <c r="BU34" i="3"/>
  <c r="BT34" i="3"/>
  <c r="BS34" i="3"/>
  <c r="BR34" i="3"/>
  <c r="BQ34" i="3"/>
  <c r="BP34" i="3"/>
  <c r="BO34" i="3"/>
  <c r="BN34" i="3"/>
  <c r="BM34" i="3"/>
  <c r="BL34" i="3"/>
  <c r="BK34" i="3"/>
  <c r="BH34" i="3"/>
  <c r="BG34" i="3"/>
  <c r="BF34" i="3"/>
  <c r="BE34" i="3"/>
  <c r="BD34" i="3"/>
  <c r="BC34" i="3"/>
  <c r="BB34" i="3"/>
  <c r="BA34" i="3"/>
  <c r="AZ34" i="3"/>
  <c r="AY34" i="3"/>
  <c r="AX34" i="3"/>
  <c r="AW34" i="3"/>
  <c r="AV34" i="3"/>
  <c r="AU34" i="3"/>
  <c r="AT34" i="3"/>
  <c r="AS34" i="3"/>
  <c r="AR34" i="3"/>
  <c r="AQ34" i="3"/>
  <c r="AN34" i="3"/>
  <c r="AM34" i="3"/>
  <c r="AL34" i="3"/>
  <c r="AK34" i="3"/>
  <c r="AJ34" i="3"/>
  <c r="AI34" i="3"/>
  <c r="AH34" i="3"/>
  <c r="AG34" i="3"/>
  <c r="AF34" i="3"/>
  <c r="AE34" i="3"/>
  <c r="AD34" i="3"/>
  <c r="AC34" i="3"/>
  <c r="AB34" i="3"/>
  <c r="AA34" i="3"/>
  <c r="Z34" i="3"/>
  <c r="Y34" i="3"/>
  <c r="X34" i="3"/>
  <c r="W34" i="3"/>
  <c r="T34" i="3"/>
  <c r="S34" i="3"/>
  <c r="R34" i="3"/>
  <c r="Q34" i="3"/>
  <c r="P34" i="3"/>
  <c r="O34" i="3"/>
  <c r="N34" i="3"/>
  <c r="M34" i="3"/>
  <c r="L34" i="3"/>
  <c r="K34" i="3"/>
  <c r="J34" i="3"/>
  <c r="I34" i="3"/>
  <c r="H34" i="3"/>
  <c r="G34" i="3"/>
  <c r="F34" i="3"/>
  <c r="E34" i="3"/>
  <c r="D34" i="3"/>
  <c r="C34" i="3"/>
  <c r="DD33" i="3"/>
  <c r="DC33" i="3"/>
  <c r="DB33" i="3"/>
  <c r="DA33" i="3"/>
  <c r="CZ33" i="3"/>
  <c r="CY33" i="3"/>
  <c r="CX33" i="3"/>
  <c r="CW33" i="3"/>
  <c r="CT33" i="3"/>
  <c r="CS33" i="3"/>
  <c r="CR33" i="3"/>
  <c r="CQ33" i="3"/>
  <c r="CP33" i="3"/>
  <c r="CO33" i="3"/>
  <c r="CN33" i="3"/>
  <c r="CM33" i="3"/>
  <c r="CL33" i="3"/>
  <c r="CK33" i="3"/>
  <c r="CJ33" i="3"/>
  <c r="CI33" i="3"/>
  <c r="CH33" i="3"/>
  <c r="CG33" i="3"/>
  <c r="CF33" i="3"/>
  <c r="CE33" i="3"/>
  <c r="CB33" i="3"/>
  <c r="CA33" i="3"/>
  <c r="BZ33" i="3"/>
  <c r="BY33" i="3"/>
  <c r="BX33" i="3"/>
  <c r="BW33" i="3"/>
  <c r="BV33" i="3"/>
  <c r="BU33" i="3"/>
  <c r="BT33" i="3"/>
  <c r="BS33" i="3"/>
  <c r="BR33" i="3"/>
  <c r="BQ33" i="3"/>
  <c r="BP33" i="3"/>
  <c r="BO33" i="3"/>
  <c r="BN33" i="3"/>
  <c r="BM33" i="3"/>
  <c r="BL33" i="3"/>
  <c r="BK33" i="3"/>
  <c r="BH33" i="3"/>
  <c r="BG33" i="3"/>
  <c r="BF33" i="3"/>
  <c r="BE33" i="3"/>
  <c r="BD33" i="3"/>
  <c r="BC33" i="3"/>
  <c r="BB33" i="3"/>
  <c r="BA33" i="3"/>
  <c r="AZ33" i="3"/>
  <c r="AY33" i="3"/>
  <c r="AX33" i="3"/>
  <c r="AW33" i="3"/>
  <c r="AV33" i="3"/>
  <c r="AU33" i="3"/>
  <c r="AT33" i="3"/>
  <c r="AS33" i="3"/>
  <c r="AR33" i="3"/>
  <c r="AQ33" i="3"/>
  <c r="AN33" i="3"/>
  <c r="AM33" i="3"/>
  <c r="AL33" i="3"/>
  <c r="AK33" i="3"/>
  <c r="AJ33" i="3"/>
  <c r="AI33" i="3"/>
  <c r="AH33" i="3"/>
  <c r="AG33" i="3"/>
  <c r="AF33" i="3"/>
  <c r="AE33" i="3"/>
  <c r="AD33" i="3"/>
  <c r="AC33" i="3"/>
  <c r="AB33" i="3"/>
  <c r="AA33" i="3"/>
  <c r="Z33" i="3"/>
  <c r="Y33" i="3"/>
  <c r="X33" i="3"/>
  <c r="W33" i="3"/>
  <c r="T33" i="3"/>
  <c r="S33" i="3"/>
  <c r="R33" i="3"/>
  <c r="Q33" i="3"/>
  <c r="P33" i="3"/>
  <c r="O33" i="3"/>
  <c r="N33" i="3"/>
  <c r="M33" i="3"/>
  <c r="L33" i="3"/>
  <c r="K33" i="3"/>
  <c r="J33" i="3"/>
  <c r="I33" i="3"/>
  <c r="H33" i="3"/>
  <c r="G33" i="3"/>
  <c r="F33" i="3"/>
  <c r="E33" i="3"/>
  <c r="D33" i="3"/>
  <c r="C33" i="3"/>
  <c r="DD32" i="3"/>
  <c r="DC32" i="3"/>
  <c r="DB32" i="3"/>
  <c r="DA32" i="3"/>
  <c r="CZ32" i="3"/>
  <c r="CY32" i="3"/>
  <c r="CX32" i="3"/>
  <c r="CW32" i="3"/>
  <c r="CT32" i="3"/>
  <c r="CS32" i="3"/>
  <c r="CR32" i="3"/>
  <c r="CQ32" i="3"/>
  <c r="CP32" i="3"/>
  <c r="CO32" i="3"/>
  <c r="CN32" i="3"/>
  <c r="CM32" i="3"/>
  <c r="CL32" i="3"/>
  <c r="CK32" i="3"/>
  <c r="CJ32" i="3"/>
  <c r="CI32" i="3"/>
  <c r="CH32" i="3"/>
  <c r="CG32" i="3"/>
  <c r="CF32" i="3"/>
  <c r="CE32" i="3"/>
  <c r="CB32" i="3"/>
  <c r="CA32" i="3"/>
  <c r="BZ32" i="3"/>
  <c r="BY32" i="3"/>
  <c r="BX32" i="3"/>
  <c r="BW32" i="3"/>
  <c r="BV32" i="3"/>
  <c r="BU32" i="3"/>
  <c r="BT32" i="3"/>
  <c r="BS32" i="3"/>
  <c r="BR32" i="3"/>
  <c r="BQ32" i="3"/>
  <c r="BP32" i="3"/>
  <c r="BO32" i="3"/>
  <c r="BN32" i="3"/>
  <c r="BM32" i="3"/>
  <c r="BL32" i="3"/>
  <c r="BK32" i="3"/>
  <c r="BH32" i="3"/>
  <c r="BG32" i="3"/>
  <c r="BF32" i="3"/>
  <c r="BE32" i="3"/>
  <c r="BD32" i="3"/>
  <c r="BC32" i="3"/>
  <c r="BB32" i="3"/>
  <c r="BA32" i="3"/>
  <c r="AZ32" i="3"/>
  <c r="AY32" i="3"/>
  <c r="AX32" i="3"/>
  <c r="AW32" i="3"/>
  <c r="AV32" i="3"/>
  <c r="AU32" i="3"/>
  <c r="AT32" i="3"/>
  <c r="AS32" i="3"/>
  <c r="AR32" i="3"/>
  <c r="AQ32" i="3"/>
  <c r="AN32" i="3"/>
  <c r="AM32" i="3"/>
  <c r="AL32" i="3"/>
  <c r="AK32" i="3"/>
  <c r="AJ32" i="3"/>
  <c r="AI32" i="3"/>
  <c r="AH32" i="3"/>
  <c r="AG32" i="3"/>
  <c r="AF32" i="3"/>
  <c r="AE32" i="3"/>
  <c r="AD32" i="3"/>
  <c r="AC32" i="3"/>
  <c r="AB32" i="3"/>
  <c r="AA32" i="3"/>
  <c r="Z32" i="3"/>
  <c r="Y32" i="3"/>
  <c r="X32" i="3"/>
  <c r="W32" i="3"/>
  <c r="T32" i="3"/>
  <c r="S32" i="3"/>
  <c r="R32" i="3"/>
  <c r="Q32" i="3"/>
  <c r="P32" i="3"/>
  <c r="O32" i="3"/>
  <c r="N32" i="3"/>
  <c r="M32" i="3"/>
  <c r="L32" i="3"/>
  <c r="K32" i="3"/>
  <c r="J32" i="3"/>
  <c r="I32" i="3"/>
  <c r="H32" i="3"/>
  <c r="G32" i="3"/>
  <c r="F32" i="3"/>
  <c r="E32" i="3"/>
  <c r="D32" i="3"/>
  <c r="C32" i="3"/>
  <c r="DD31" i="3"/>
  <c r="DC31" i="3"/>
  <c r="DB31" i="3"/>
  <c r="DA31" i="3"/>
  <c r="CZ31" i="3"/>
  <c r="CY31" i="3"/>
  <c r="CX31" i="3"/>
  <c r="CW31" i="3"/>
  <c r="CT31" i="3"/>
  <c r="CS31" i="3"/>
  <c r="CR31" i="3"/>
  <c r="CQ31" i="3"/>
  <c r="CP31" i="3"/>
  <c r="CO31" i="3"/>
  <c r="CN31" i="3"/>
  <c r="CM31" i="3"/>
  <c r="CL31" i="3"/>
  <c r="CK31" i="3"/>
  <c r="CJ31" i="3"/>
  <c r="CI31" i="3"/>
  <c r="CH31" i="3"/>
  <c r="CG31" i="3"/>
  <c r="CF31" i="3"/>
  <c r="CE31" i="3"/>
  <c r="CB31" i="3"/>
  <c r="CA31" i="3"/>
  <c r="BZ31" i="3"/>
  <c r="BY31" i="3"/>
  <c r="BX31" i="3"/>
  <c r="BW31" i="3"/>
  <c r="BV31" i="3"/>
  <c r="BU31" i="3"/>
  <c r="BT31" i="3"/>
  <c r="BS31" i="3"/>
  <c r="BR31" i="3"/>
  <c r="BQ31" i="3"/>
  <c r="BP31" i="3"/>
  <c r="BO31" i="3"/>
  <c r="BN31" i="3"/>
  <c r="BM31" i="3"/>
  <c r="BL31" i="3"/>
  <c r="BK31" i="3"/>
  <c r="BH31" i="3"/>
  <c r="BG31" i="3"/>
  <c r="BF31" i="3"/>
  <c r="BE31" i="3"/>
  <c r="BD31" i="3"/>
  <c r="BC31" i="3"/>
  <c r="BB31" i="3"/>
  <c r="BA31" i="3"/>
  <c r="AZ31" i="3"/>
  <c r="AY31" i="3"/>
  <c r="AX31" i="3"/>
  <c r="AW31" i="3"/>
  <c r="AV31" i="3"/>
  <c r="AU31" i="3"/>
  <c r="AT31" i="3"/>
  <c r="AS31" i="3"/>
  <c r="AR31" i="3"/>
  <c r="AQ31" i="3"/>
  <c r="AN31" i="3"/>
  <c r="AM31" i="3"/>
  <c r="AL31" i="3"/>
  <c r="AK31" i="3"/>
  <c r="AJ31" i="3"/>
  <c r="AI31" i="3"/>
  <c r="AH31" i="3"/>
  <c r="AG31" i="3"/>
  <c r="AF31" i="3"/>
  <c r="AE31" i="3"/>
  <c r="AD31" i="3"/>
  <c r="AC31" i="3"/>
  <c r="AB31" i="3"/>
  <c r="AA31" i="3"/>
  <c r="Z31" i="3"/>
  <c r="Y31" i="3"/>
  <c r="X31" i="3"/>
  <c r="W31" i="3"/>
  <c r="T31" i="3"/>
  <c r="S31" i="3"/>
  <c r="R31" i="3"/>
  <c r="Q31" i="3"/>
  <c r="P31" i="3"/>
  <c r="O31" i="3"/>
  <c r="N31" i="3"/>
  <c r="M31" i="3"/>
  <c r="L31" i="3"/>
  <c r="K31" i="3"/>
  <c r="J31" i="3"/>
  <c r="I31" i="3"/>
  <c r="H31" i="3"/>
  <c r="G31" i="3"/>
  <c r="F31" i="3"/>
  <c r="E31" i="3"/>
  <c r="D31" i="3"/>
  <c r="C31" i="3"/>
  <c r="DD30" i="3"/>
  <c r="DC30" i="3"/>
  <c r="DB30" i="3"/>
  <c r="DA30" i="3"/>
  <c r="CZ30" i="3"/>
  <c r="CY30" i="3"/>
  <c r="CX30" i="3"/>
  <c r="CW30" i="3"/>
  <c r="CT30" i="3"/>
  <c r="CS30" i="3"/>
  <c r="CR30" i="3"/>
  <c r="CQ30" i="3"/>
  <c r="CP30" i="3"/>
  <c r="CO30" i="3"/>
  <c r="CN30" i="3"/>
  <c r="CM30" i="3"/>
  <c r="CL30" i="3"/>
  <c r="CK30" i="3"/>
  <c r="CJ30" i="3"/>
  <c r="CI30" i="3"/>
  <c r="CH30" i="3"/>
  <c r="CG30" i="3"/>
  <c r="CF30" i="3"/>
  <c r="CE30" i="3"/>
  <c r="CB30" i="3"/>
  <c r="CA30" i="3"/>
  <c r="BZ30" i="3"/>
  <c r="BY30" i="3"/>
  <c r="BX30" i="3"/>
  <c r="BW30" i="3"/>
  <c r="BV30" i="3"/>
  <c r="BU30" i="3"/>
  <c r="BT30" i="3"/>
  <c r="BS30" i="3"/>
  <c r="BR30" i="3"/>
  <c r="BQ30" i="3"/>
  <c r="BP30" i="3"/>
  <c r="BO30" i="3"/>
  <c r="BN30" i="3"/>
  <c r="BM30" i="3"/>
  <c r="BL30" i="3"/>
  <c r="BK30" i="3"/>
  <c r="BH30" i="3"/>
  <c r="BG30" i="3"/>
  <c r="BF30" i="3"/>
  <c r="BE30" i="3"/>
  <c r="BD30" i="3"/>
  <c r="BC30" i="3"/>
  <c r="BB30" i="3"/>
  <c r="BA30" i="3"/>
  <c r="AZ30" i="3"/>
  <c r="AY30" i="3"/>
  <c r="AX30" i="3"/>
  <c r="AW30" i="3"/>
  <c r="AV30" i="3"/>
  <c r="AU30" i="3"/>
  <c r="AT30" i="3"/>
  <c r="AS30" i="3"/>
  <c r="AR30" i="3"/>
  <c r="AQ30" i="3"/>
  <c r="AN30" i="3"/>
  <c r="AM30" i="3"/>
  <c r="AL30" i="3"/>
  <c r="AK30" i="3"/>
  <c r="AJ30" i="3"/>
  <c r="AI30" i="3"/>
  <c r="AH30" i="3"/>
  <c r="AG30" i="3"/>
  <c r="AF30" i="3"/>
  <c r="AE30" i="3"/>
  <c r="AD30" i="3"/>
  <c r="AC30" i="3"/>
  <c r="AB30" i="3"/>
  <c r="AA30" i="3"/>
  <c r="Z30" i="3"/>
  <c r="Y30" i="3"/>
  <c r="X30" i="3"/>
  <c r="W30" i="3"/>
  <c r="T30" i="3"/>
  <c r="S30" i="3"/>
  <c r="R30" i="3"/>
  <c r="Q30" i="3"/>
  <c r="P30" i="3"/>
  <c r="O30" i="3"/>
  <c r="N30" i="3"/>
  <c r="M30" i="3"/>
  <c r="L30" i="3"/>
  <c r="K30" i="3"/>
  <c r="J30" i="3"/>
  <c r="I30" i="3"/>
  <c r="H30" i="3"/>
  <c r="G30" i="3"/>
  <c r="F30" i="3"/>
  <c r="E30" i="3"/>
  <c r="D30" i="3"/>
  <c r="C30" i="3"/>
  <c r="DD29" i="3"/>
  <c r="DC29" i="3"/>
  <c r="DB29" i="3"/>
  <c r="DA29" i="3"/>
  <c r="CZ29" i="3"/>
  <c r="CY29" i="3"/>
  <c r="CX29" i="3"/>
  <c r="CW29" i="3"/>
  <c r="CT29" i="3"/>
  <c r="CS29" i="3"/>
  <c r="CR29" i="3"/>
  <c r="CQ29" i="3"/>
  <c r="CP29" i="3"/>
  <c r="CO29" i="3"/>
  <c r="CN29" i="3"/>
  <c r="CM29" i="3"/>
  <c r="CL29" i="3"/>
  <c r="CK29" i="3"/>
  <c r="CJ29" i="3"/>
  <c r="CI29" i="3"/>
  <c r="CH29" i="3"/>
  <c r="CG29" i="3"/>
  <c r="CF29" i="3"/>
  <c r="CE29" i="3"/>
  <c r="CB29" i="3"/>
  <c r="CA29" i="3"/>
  <c r="BZ29" i="3"/>
  <c r="BY29" i="3"/>
  <c r="BX29" i="3"/>
  <c r="BW29" i="3"/>
  <c r="BV29" i="3"/>
  <c r="BU29" i="3"/>
  <c r="BT29" i="3"/>
  <c r="BS29" i="3"/>
  <c r="BR29" i="3"/>
  <c r="BQ29" i="3"/>
  <c r="BP29" i="3"/>
  <c r="BO29" i="3"/>
  <c r="BN29" i="3"/>
  <c r="BM29" i="3"/>
  <c r="BL29" i="3"/>
  <c r="BK29" i="3"/>
  <c r="BH29" i="3"/>
  <c r="BG29" i="3"/>
  <c r="BF29" i="3"/>
  <c r="BE29" i="3"/>
  <c r="BD29" i="3"/>
  <c r="BC29" i="3"/>
  <c r="BB29" i="3"/>
  <c r="BA29" i="3"/>
  <c r="AZ29" i="3"/>
  <c r="AY29" i="3"/>
  <c r="AX29" i="3"/>
  <c r="AW29" i="3"/>
  <c r="AV29" i="3"/>
  <c r="AU29" i="3"/>
  <c r="AT29" i="3"/>
  <c r="AS29" i="3"/>
  <c r="AR29" i="3"/>
  <c r="AQ29" i="3"/>
  <c r="AN29" i="3"/>
  <c r="AM29" i="3"/>
  <c r="AL29" i="3"/>
  <c r="AK29" i="3"/>
  <c r="AJ29" i="3"/>
  <c r="AI29" i="3"/>
  <c r="AH29" i="3"/>
  <c r="AG29" i="3"/>
  <c r="AF29" i="3"/>
  <c r="AE29" i="3"/>
  <c r="AD29" i="3"/>
  <c r="AC29" i="3"/>
  <c r="AB29" i="3"/>
  <c r="AA29" i="3"/>
  <c r="Z29" i="3"/>
  <c r="Y29" i="3"/>
  <c r="X29" i="3"/>
  <c r="W29" i="3"/>
  <c r="T29" i="3"/>
  <c r="S29" i="3"/>
  <c r="R29" i="3"/>
  <c r="Q29" i="3"/>
  <c r="P29" i="3"/>
  <c r="O29" i="3"/>
  <c r="N29" i="3"/>
  <c r="M29" i="3"/>
  <c r="L29" i="3"/>
  <c r="K29" i="3"/>
  <c r="J29" i="3"/>
  <c r="I29" i="3"/>
  <c r="H29" i="3"/>
  <c r="G29" i="3"/>
  <c r="F29" i="3"/>
  <c r="E29" i="3"/>
  <c r="D29" i="3"/>
  <c r="C29" i="3"/>
  <c r="DD28" i="3"/>
  <c r="DC28" i="3"/>
  <c r="DB28" i="3"/>
  <c r="DA28" i="3"/>
  <c r="CZ28" i="3"/>
  <c r="CY28" i="3"/>
  <c r="CX28" i="3"/>
  <c r="CW28" i="3"/>
  <c r="CT28" i="3"/>
  <c r="CS28" i="3"/>
  <c r="CR28" i="3"/>
  <c r="CQ28" i="3"/>
  <c r="CP28" i="3"/>
  <c r="CO28" i="3"/>
  <c r="CN28" i="3"/>
  <c r="CM28" i="3"/>
  <c r="CL28" i="3"/>
  <c r="CK28" i="3"/>
  <c r="CJ28" i="3"/>
  <c r="CI28" i="3"/>
  <c r="CH28" i="3"/>
  <c r="CG28" i="3"/>
  <c r="CF28" i="3"/>
  <c r="CE28" i="3"/>
  <c r="CB28" i="3"/>
  <c r="CA28" i="3"/>
  <c r="BZ28" i="3"/>
  <c r="BY28" i="3"/>
  <c r="BX28" i="3"/>
  <c r="BW28" i="3"/>
  <c r="BV28" i="3"/>
  <c r="BU28" i="3"/>
  <c r="BT28" i="3"/>
  <c r="BS28" i="3"/>
  <c r="BR28" i="3"/>
  <c r="BQ28" i="3"/>
  <c r="BP28" i="3"/>
  <c r="BO28" i="3"/>
  <c r="BN28" i="3"/>
  <c r="BM28" i="3"/>
  <c r="BL28" i="3"/>
  <c r="BK28" i="3"/>
  <c r="BH28" i="3"/>
  <c r="BG28" i="3"/>
  <c r="BF28" i="3"/>
  <c r="BE28" i="3"/>
  <c r="BD28" i="3"/>
  <c r="BC28" i="3"/>
  <c r="BB28" i="3"/>
  <c r="BA28" i="3"/>
  <c r="AZ28" i="3"/>
  <c r="AY28" i="3"/>
  <c r="AX28" i="3"/>
  <c r="AW28" i="3"/>
  <c r="AV28" i="3"/>
  <c r="AU28" i="3"/>
  <c r="AT28" i="3"/>
  <c r="AS28" i="3"/>
  <c r="AR28" i="3"/>
  <c r="AQ28" i="3"/>
  <c r="AN28" i="3"/>
  <c r="AM28" i="3"/>
  <c r="AL28" i="3"/>
  <c r="AK28" i="3"/>
  <c r="AJ28" i="3"/>
  <c r="AI28" i="3"/>
  <c r="AH28" i="3"/>
  <c r="AG28" i="3"/>
  <c r="AF28" i="3"/>
  <c r="AE28" i="3"/>
  <c r="AD28" i="3"/>
  <c r="AC28" i="3"/>
  <c r="AB28" i="3"/>
  <c r="AA28" i="3"/>
  <c r="Z28" i="3"/>
  <c r="Y28" i="3"/>
  <c r="X28" i="3"/>
  <c r="W28" i="3"/>
  <c r="T28" i="3"/>
  <c r="S28" i="3"/>
  <c r="R28" i="3"/>
  <c r="Q28" i="3"/>
  <c r="P28" i="3"/>
  <c r="O28" i="3"/>
  <c r="N28" i="3"/>
  <c r="M28" i="3"/>
  <c r="L28" i="3"/>
  <c r="K28" i="3"/>
  <c r="J28" i="3"/>
  <c r="I28" i="3"/>
  <c r="H28" i="3"/>
  <c r="G28" i="3"/>
  <c r="F28" i="3"/>
  <c r="E28" i="3"/>
  <c r="D28" i="3"/>
  <c r="C28" i="3"/>
  <c r="DD27" i="3"/>
  <c r="DC27" i="3"/>
  <c r="DB27" i="3"/>
  <c r="DA27" i="3"/>
  <c r="CZ27" i="3"/>
  <c r="CY27" i="3"/>
  <c r="CX27" i="3"/>
  <c r="CW27" i="3"/>
  <c r="CT27" i="3"/>
  <c r="CS27" i="3"/>
  <c r="CR27" i="3"/>
  <c r="CQ27" i="3"/>
  <c r="CP27" i="3"/>
  <c r="CO27" i="3"/>
  <c r="CN27" i="3"/>
  <c r="CM27" i="3"/>
  <c r="CL27" i="3"/>
  <c r="CK27" i="3"/>
  <c r="CJ27" i="3"/>
  <c r="CI27" i="3"/>
  <c r="CH27" i="3"/>
  <c r="CG27" i="3"/>
  <c r="CF27" i="3"/>
  <c r="CE27" i="3"/>
  <c r="CB27" i="3"/>
  <c r="CA27" i="3"/>
  <c r="BZ27" i="3"/>
  <c r="BY27" i="3"/>
  <c r="BX27" i="3"/>
  <c r="BW27" i="3"/>
  <c r="BV27" i="3"/>
  <c r="BU27" i="3"/>
  <c r="BT27" i="3"/>
  <c r="BS27" i="3"/>
  <c r="BR27" i="3"/>
  <c r="BQ27" i="3"/>
  <c r="BP27" i="3"/>
  <c r="BO27" i="3"/>
  <c r="BN27" i="3"/>
  <c r="BM27" i="3"/>
  <c r="BL27" i="3"/>
  <c r="BK27" i="3"/>
  <c r="BH27" i="3"/>
  <c r="BG27" i="3"/>
  <c r="BF27" i="3"/>
  <c r="BE27" i="3"/>
  <c r="BD27" i="3"/>
  <c r="BC27" i="3"/>
  <c r="BB27" i="3"/>
  <c r="BA27" i="3"/>
  <c r="AZ27" i="3"/>
  <c r="AY27" i="3"/>
  <c r="AX27" i="3"/>
  <c r="AW27" i="3"/>
  <c r="AV27" i="3"/>
  <c r="AU27" i="3"/>
  <c r="AT27" i="3"/>
  <c r="AS27" i="3"/>
  <c r="AR27" i="3"/>
  <c r="AQ27" i="3"/>
  <c r="AN27" i="3"/>
  <c r="AM27" i="3"/>
  <c r="AL27" i="3"/>
  <c r="AK27" i="3"/>
  <c r="AJ27" i="3"/>
  <c r="AI27" i="3"/>
  <c r="AH27" i="3"/>
  <c r="AG27" i="3"/>
  <c r="AF27" i="3"/>
  <c r="AE27" i="3"/>
  <c r="AD27" i="3"/>
  <c r="AC27" i="3"/>
  <c r="AB27" i="3"/>
  <c r="AA27" i="3"/>
  <c r="Z27" i="3"/>
  <c r="Y27" i="3"/>
  <c r="X27" i="3"/>
  <c r="W27" i="3"/>
  <c r="T27" i="3"/>
  <c r="S27" i="3"/>
  <c r="R27" i="3"/>
  <c r="Q27" i="3"/>
  <c r="P27" i="3"/>
  <c r="O27" i="3"/>
  <c r="N27" i="3"/>
  <c r="M27" i="3"/>
  <c r="L27" i="3"/>
  <c r="K27" i="3"/>
  <c r="J27" i="3"/>
  <c r="I27" i="3"/>
  <c r="H27" i="3"/>
  <c r="G27" i="3"/>
  <c r="F27" i="3"/>
  <c r="E27" i="3"/>
  <c r="D27" i="3"/>
  <c r="C27" i="3"/>
  <c r="DD26" i="3"/>
  <c r="DC26" i="3"/>
  <c r="DB26" i="3"/>
  <c r="DA26" i="3"/>
  <c r="CZ26" i="3"/>
  <c r="CY26" i="3"/>
  <c r="CX26" i="3"/>
  <c r="CW26" i="3"/>
  <c r="CT26" i="3"/>
  <c r="CS26" i="3"/>
  <c r="CR26" i="3"/>
  <c r="CQ26" i="3"/>
  <c r="CP26" i="3"/>
  <c r="CO26" i="3"/>
  <c r="CN26" i="3"/>
  <c r="CM26" i="3"/>
  <c r="CL26" i="3"/>
  <c r="CK26" i="3"/>
  <c r="CJ26" i="3"/>
  <c r="CI26" i="3"/>
  <c r="CH26" i="3"/>
  <c r="CG26" i="3"/>
  <c r="CF26" i="3"/>
  <c r="CE26" i="3"/>
  <c r="CB26" i="3"/>
  <c r="CA26" i="3"/>
  <c r="BZ26" i="3"/>
  <c r="BY26" i="3"/>
  <c r="BX26" i="3"/>
  <c r="BW26" i="3"/>
  <c r="BV26" i="3"/>
  <c r="BU26" i="3"/>
  <c r="BT26" i="3"/>
  <c r="BS26" i="3"/>
  <c r="BR26" i="3"/>
  <c r="BQ26" i="3"/>
  <c r="BP26" i="3"/>
  <c r="BO26" i="3"/>
  <c r="BN26" i="3"/>
  <c r="BM26" i="3"/>
  <c r="BL26" i="3"/>
  <c r="BK26" i="3"/>
  <c r="BH26" i="3"/>
  <c r="BG26" i="3"/>
  <c r="BF26" i="3"/>
  <c r="BE26" i="3"/>
  <c r="BD26" i="3"/>
  <c r="BC26" i="3"/>
  <c r="BB26" i="3"/>
  <c r="BA26" i="3"/>
  <c r="AZ26" i="3"/>
  <c r="AY26" i="3"/>
  <c r="AX26" i="3"/>
  <c r="AW26" i="3"/>
  <c r="AV26" i="3"/>
  <c r="AU26" i="3"/>
  <c r="AT26" i="3"/>
  <c r="AS26" i="3"/>
  <c r="AR26" i="3"/>
  <c r="AQ26" i="3"/>
  <c r="AN26" i="3"/>
  <c r="AM26" i="3"/>
  <c r="AL26" i="3"/>
  <c r="AK26" i="3"/>
  <c r="AJ26" i="3"/>
  <c r="AI26" i="3"/>
  <c r="AH26" i="3"/>
  <c r="AG26" i="3"/>
  <c r="AF26" i="3"/>
  <c r="AE26" i="3"/>
  <c r="AD26" i="3"/>
  <c r="AC26" i="3"/>
  <c r="AB26" i="3"/>
  <c r="AA26" i="3"/>
  <c r="Z26" i="3"/>
  <c r="Y26" i="3"/>
  <c r="X26" i="3"/>
  <c r="W26" i="3"/>
  <c r="T26" i="3"/>
  <c r="S26" i="3"/>
  <c r="R26" i="3"/>
  <c r="Q26" i="3"/>
  <c r="P26" i="3"/>
  <c r="O26" i="3"/>
  <c r="N26" i="3"/>
  <c r="M26" i="3"/>
  <c r="L26" i="3"/>
  <c r="K26" i="3"/>
  <c r="J26" i="3"/>
  <c r="I26" i="3"/>
  <c r="H26" i="3"/>
  <c r="G26" i="3"/>
  <c r="F26" i="3"/>
  <c r="E26" i="3"/>
  <c r="D26" i="3"/>
  <c r="C26" i="3"/>
  <c r="DD25" i="3"/>
  <c r="DC25" i="3"/>
  <c r="DB25" i="3"/>
  <c r="DA25" i="3"/>
  <c r="CZ25" i="3"/>
  <c r="CY25" i="3"/>
  <c r="CX25" i="3"/>
  <c r="CW25" i="3"/>
  <c r="CT25" i="3"/>
  <c r="CS25" i="3"/>
  <c r="CR25" i="3"/>
  <c r="CQ25" i="3"/>
  <c r="CP25" i="3"/>
  <c r="CO25" i="3"/>
  <c r="CN25" i="3"/>
  <c r="CM25" i="3"/>
  <c r="CL25" i="3"/>
  <c r="CK25" i="3"/>
  <c r="CJ25" i="3"/>
  <c r="CI25" i="3"/>
  <c r="CH25" i="3"/>
  <c r="CG25" i="3"/>
  <c r="CF25" i="3"/>
  <c r="CE25" i="3"/>
  <c r="CB25" i="3"/>
  <c r="CA25" i="3"/>
  <c r="BZ25" i="3"/>
  <c r="BY25" i="3"/>
  <c r="BX25" i="3"/>
  <c r="BW25" i="3"/>
  <c r="BV25" i="3"/>
  <c r="BU25" i="3"/>
  <c r="BT25" i="3"/>
  <c r="BS25" i="3"/>
  <c r="BR25" i="3"/>
  <c r="BQ25" i="3"/>
  <c r="BP25" i="3"/>
  <c r="BO25" i="3"/>
  <c r="BN25" i="3"/>
  <c r="BM25" i="3"/>
  <c r="BL25" i="3"/>
  <c r="BK25" i="3"/>
  <c r="BH25" i="3"/>
  <c r="BG25" i="3"/>
  <c r="BF25" i="3"/>
  <c r="BE25" i="3"/>
  <c r="BD25" i="3"/>
  <c r="BC25" i="3"/>
  <c r="BB25" i="3"/>
  <c r="BA25" i="3"/>
  <c r="AZ25" i="3"/>
  <c r="AY25" i="3"/>
  <c r="AX25" i="3"/>
  <c r="AW25" i="3"/>
  <c r="AV25" i="3"/>
  <c r="AU25" i="3"/>
  <c r="AT25" i="3"/>
  <c r="AS25" i="3"/>
  <c r="AR25" i="3"/>
  <c r="AQ25" i="3"/>
  <c r="AN25" i="3"/>
  <c r="AM25" i="3"/>
  <c r="AL25" i="3"/>
  <c r="AK25" i="3"/>
  <c r="AJ25" i="3"/>
  <c r="AI25" i="3"/>
  <c r="AH25" i="3"/>
  <c r="AG25" i="3"/>
  <c r="AF25" i="3"/>
  <c r="AE25" i="3"/>
  <c r="AD25" i="3"/>
  <c r="AC25" i="3"/>
  <c r="AB25" i="3"/>
  <c r="AA25" i="3"/>
  <c r="Z25" i="3"/>
  <c r="Y25" i="3"/>
  <c r="X25" i="3"/>
  <c r="W25" i="3"/>
  <c r="T25" i="3"/>
  <c r="S25" i="3"/>
  <c r="R25" i="3"/>
  <c r="Q25" i="3"/>
  <c r="P25" i="3"/>
  <c r="O25" i="3"/>
  <c r="N25" i="3"/>
  <c r="M25" i="3"/>
  <c r="L25" i="3"/>
  <c r="K25" i="3"/>
  <c r="J25" i="3"/>
  <c r="I25" i="3"/>
  <c r="H25" i="3"/>
  <c r="G25" i="3"/>
  <c r="F25" i="3"/>
  <c r="E25" i="3"/>
  <c r="D25" i="3"/>
  <c r="C25" i="3"/>
  <c r="DD24" i="3"/>
  <c r="DC24" i="3"/>
  <c r="DB24" i="3"/>
  <c r="DA24" i="3"/>
  <c r="CZ24" i="3"/>
  <c r="CY24" i="3"/>
  <c r="CX24" i="3"/>
  <c r="CW24" i="3"/>
  <c r="CT24" i="3"/>
  <c r="CS24" i="3"/>
  <c r="CR24" i="3"/>
  <c r="CQ24" i="3"/>
  <c r="CP24" i="3"/>
  <c r="CO24" i="3"/>
  <c r="CN24" i="3"/>
  <c r="CM24" i="3"/>
  <c r="CL24" i="3"/>
  <c r="CK24" i="3"/>
  <c r="CJ24" i="3"/>
  <c r="CI24" i="3"/>
  <c r="CH24" i="3"/>
  <c r="CG24" i="3"/>
  <c r="CF24" i="3"/>
  <c r="CE24" i="3"/>
  <c r="CB24" i="3"/>
  <c r="CA24" i="3"/>
  <c r="BZ24" i="3"/>
  <c r="BY24" i="3"/>
  <c r="BX24" i="3"/>
  <c r="BW24" i="3"/>
  <c r="BV24" i="3"/>
  <c r="BU24" i="3"/>
  <c r="BT24" i="3"/>
  <c r="BS24" i="3"/>
  <c r="BR24" i="3"/>
  <c r="BQ24" i="3"/>
  <c r="BP24" i="3"/>
  <c r="BO24" i="3"/>
  <c r="BN24" i="3"/>
  <c r="BM24" i="3"/>
  <c r="BL24" i="3"/>
  <c r="BK24" i="3"/>
  <c r="BH24" i="3"/>
  <c r="BG24" i="3"/>
  <c r="BF24" i="3"/>
  <c r="BE24" i="3"/>
  <c r="BD24" i="3"/>
  <c r="BC24" i="3"/>
  <c r="BB24" i="3"/>
  <c r="BA24" i="3"/>
  <c r="AZ24" i="3"/>
  <c r="AY24" i="3"/>
  <c r="AX24" i="3"/>
  <c r="AW24" i="3"/>
  <c r="AV24" i="3"/>
  <c r="AU24" i="3"/>
  <c r="AT24" i="3"/>
  <c r="AS24" i="3"/>
  <c r="AR24" i="3"/>
  <c r="AQ24" i="3"/>
  <c r="AN24" i="3"/>
  <c r="AM24" i="3"/>
  <c r="AL24" i="3"/>
  <c r="AK24" i="3"/>
  <c r="AJ24" i="3"/>
  <c r="AI24" i="3"/>
  <c r="AH24" i="3"/>
  <c r="AG24" i="3"/>
  <c r="AF24" i="3"/>
  <c r="AE24" i="3"/>
  <c r="AD24" i="3"/>
  <c r="AC24" i="3"/>
  <c r="AB24" i="3"/>
  <c r="AA24" i="3"/>
  <c r="Z24" i="3"/>
  <c r="Y24" i="3"/>
  <c r="X24" i="3"/>
  <c r="W24" i="3"/>
  <c r="T24" i="3"/>
  <c r="S24" i="3"/>
  <c r="R24" i="3"/>
  <c r="Q24" i="3"/>
  <c r="P24" i="3"/>
  <c r="O24" i="3"/>
  <c r="N24" i="3"/>
  <c r="M24" i="3"/>
  <c r="L24" i="3"/>
  <c r="K24" i="3"/>
  <c r="J24" i="3"/>
  <c r="I24" i="3"/>
  <c r="H24" i="3"/>
  <c r="G24" i="3"/>
  <c r="F24" i="3"/>
  <c r="E24" i="3"/>
  <c r="D24" i="3"/>
  <c r="C24" i="3"/>
  <c r="DD23" i="3"/>
  <c r="DC23" i="3"/>
  <c r="DB23" i="3"/>
  <c r="DA23" i="3"/>
  <c r="CZ23" i="3"/>
  <c r="CY23" i="3"/>
  <c r="CX23" i="3"/>
  <c r="CW23" i="3"/>
  <c r="CT23" i="3"/>
  <c r="CS23" i="3"/>
  <c r="CR23" i="3"/>
  <c r="CQ23" i="3"/>
  <c r="CP23" i="3"/>
  <c r="CO23" i="3"/>
  <c r="CN23" i="3"/>
  <c r="CM23" i="3"/>
  <c r="CL23" i="3"/>
  <c r="CK23" i="3"/>
  <c r="CJ23" i="3"/>
  <c r="CI23" i="3"/>
  <c r="CH23" i="3"/>
  <c r="CG23" i="3"/>
  <c r="CF23" i="3"/>
  <c r="CE23" i="3"/>
  <c r="CB23" i="3"/>
  <c r="CA23" i="3"/>
  <c r="BZ23" i="3"/>
  <c r="BY23" i="3"/>
  <c r="BX23" i="3"/>
  <c r="BW23" i="3"/>
  <c r="BV23" i="3"/>
  <c r="BU23" i="3"/>
  <c r="BT23" i="3"/>
  <c r="BS23" i="3"/>
  <c r="BR23" i="3"/>
  <c r="BQ23" i="3"/>
  <c r="BP23" i="3"/>
  <c r="BO23" i="3"/>
  <c r="BN23" i="3"/>
  <c r="BM23" i="3"/>
  <c r="BL23" i="3"/>
  <c r="BK23" i="3"/>
  <c r="BH23" i="3"/>
  <c r="BG23" i="3"/>
  <c r="BF23" i="3"/>
  <c r="BE23" i="3"/>
  <c r="BD23" i="3"/>
  <c r="BC23" i="3"/>
  <c r="BB23" i="3"/>
  <c r="BA23" i="3"/>
  <c r="AZ23" i="3"/>
  <c r="AY23" i="3"/>
  <c r="AX23" i="3"/>
  <c r="AW23" i="3"/>
  <c r="AV23" i="3"/>
  <c r="AU23" i="3"/>
  <c r="AT23" i="3"/>
  <c r="AS23" i="3"/>
  <c r="AR23" i="3"/>
  <c r="AQ23" i="3"/>
  <c r="AN23" i="3"/>
  <c r="AM23" i="3"/>
  <c r="AL23" i="3"/>
  <c r="AK23" i="3"/>
  <c r="AJ23" i="3"/>
  <c r="AI23" i="3"/>
  <c r="AH23" i="3"/>
  <c r="AG23" i="3"/>
  <c r="AF23" i="3"/>
  <c r="AE23" i="3"/>
  <c r="AD23" i="3"/>
  <c r="AC23" i="3"/>
  <c r="AB23" i="3"/>
  <c r="AA23" i="3"/>
  <c r="Z23" i="3"/>
  <c r="Y23" i="3"/>
  <c r="X23" i="3"/>
  <c r="W23" i="3"/>
  <c r="T23" i="3"/>
  <c r="S23" i="3"/>
  <c r="R23" i="3"/>
  <c r="Q23" i="3"/>
  <c r="P23" i="3"/>
  <c r="O23" i="3"/>
  <c r="N23" i="3"/>
  <c r="M23" i="3"/>
  <c r="L23" i="3"/>
  <c r="K23" i="3"/>
  <c r="J23" i="3"/>
  <c r="I23" i="3"/>
  <c r="H23" i="3"/>
  <c r="G23" i="3"/>
  <c r="F23" i="3"/>
  <c r="E23" i="3"/>
  <c r="D23" i="3"/>
  <c r="C23" i="3"/>
  <c r="DD22" i="3"/>
  <c r="DC22" i="3"/>
  <c r="DB22" i="3"/>
  <c r="DA22" i="3"/>
  <c r="CZ22" i="3"/>
  <c r="CY22" i="3"/>
  <c r="CX22" i="3"/>
  <c r="CW22" i="3"/>
  <c r="CT22" i="3"/>
  <c r="CS22" i="3"/>
  <c r="CR22" i="3"/>
  <c r="CQ22" i="3"/>
  <c r="CP22" i="3"/>
  <c r="CO22" i="3"/>
  <c r="CN22" i="3"/>
  <c r="CM22" i="3"/>
  <c r="CL22" i="3"/>
  <c r="CK22" i="3"/>
  <c r="CJ22" i="3"/>
  <c r="CI22" i="3"/>
  <c r="CH22" i="3"/>
  <c r="CG22" i="3"/>
  <c r="CF22" i="3"/>
  <c r="CE22" i="3"/>
  <c r="CB22" i="3"/>
  <c r="CA22" i="3"/>
  <c r="BZ22" i="3"/>
  <c r="BY22" i="3"/>
  <c r="BX22" i="3"/>
  <c r="BW22" i="3"/>
  <c r="BV22" i="3"/>
  <c r="BU22" i="3"/>
  <c r="BT22" i="3"/>
  <c r="BS22" i="3"/>
  <c r="BR22" i="3"/>
  <c r="BQ22" i="3"/>
  <c r="BP22" i="3"/>
  <c r="BO22" i="3"/>
  <c r="BN22" i="3"/>
  <c r="BM22" i="3"/>
  <c r="BL22" i="3"/>
  <c r="BK22" i="3"/>
  <c r="BH22" i="3"/>
  <c r="BG22" i="3"/>
  <c r="BF22" i="3"/>
  <c r="BE22" i="3"/>
  <c r="BD22" i="3"/>
  <c r="BC22" i="3"/>
  <c r="BB22" i="3"/>
  <c r="BA22" i="3"/>
  <c r="AZ22" i="3"/>
  <c r="AY22" i="3"/>
  <c r="AX22" i="3"/>
  <c r="AW22" i="3"/>
  <c r="AV22" i="3"/>
  <c r="AU22" i="3"/>
  <c r="AT22" i="3"/>
  <c r="AS22" i="3"/>
  <c r="AR22" i="3"/>
  <c r="AQ22" i="3"/>
  <c r="AN22" i="3"/>
  <c r="AM22" i="3"/>
  <c r="AL22" i="3"/>
  <c r="AK22" i="3"/>
  <c r="AJ22" i="3"/>
  <c r="AI22" i="3"/>
  <c r="AH22" i="3"/>
  <c r="AG22" i="3"/>
  <c r="AF22" i="3"/>
  <c r="AE22" i="3"/>
  <c r="AD22" i="3"/>
  <c r="AC22" i="3"/>
  <c r="AB22" i="3"/>
  <c r="AA22" i="3"/>
  <c r="Z22" i="3"/>
  <c r="Y22" i="3"/>
  <c r="X22" i="3"/>
  <c r="W22" i="3"/>
  <c r="T22" i="3"/>
  <c r="S22" i="3"/>
  <c r="R22" i="3"/>
  <c r="Q22" i="3"/>
  <c r="P22" i="3"/>
  <c r="O22" i="3"/>
  <c r="N22" i="3"/>
  <c r="M22" i="3"/>
  <c r="L22" i="3"/>
  <c r="K22" i="3"/>
  <c r="J22" i="3"/>
  <c r="I22" i="3"/>
  <c r="H22" i="3"/>
  <c r="G22" i="3"/>
  <c r="F22" i="3"/>
  <c r="E22" i="3"/>
  <c r="D22" i="3"/>
  <c r="C22" i="3"/>
  <c r="DD21" i="3"/>
  <c r="DC21" i="3"/>
  <c r="DB21" i="3"/>
  <c r="DA21" i="3"/>
  <c r="CZ21" i="3"/>
  <c r="CY21" i="3"/>
  <c r="CX21" i="3"/>
  <c r="CW21" i="3"/>
  <c r="CT21" i="3"/>
  <c r="CS21" i="3"/>
  <c r="CR21" i="3"/>
  <c r="CQ21" i="3"/>
  <c r="CP21" i="3"/>
  <c r="CO21" i="3"/>
  <c r="CN21" i="3"/>
  <c r="CM21" i="3"/>
  <c r="CL21" i="3"/>
  <c r="CK21" i="3"/>
  <c r="CJ21" i="3"/>
  <c r="CI21" i="3"/>
  <c r="CH21" i="3"/>
  <c r="CG21" i="3"/>
  <c r="CF21" i="3"/>
  <c r="CE21" i="3"/>
  <c r="CB21" i="3"/>
  <c r="CA21" i="3"/>
  <c r="BZ21" i="3"/>
  <c r="BY21" i="3"/>
  <c r="BX21" i="3"/>
  <c r="BW21" i="3"/>
  <c r="BV21" i="3"/>
  <c r="BU21" i="3"/>
  <c r="BT21" i="3"/>
  <c r="BS21" i="3"/>
  <c r="BR21" i="3"/>
  <c r="BQ21" i="3"/>
  <c r="BP21" i="3"/>
  <c r="BO21" i="3"/>
  <c r="BN21" i="3"/>
  <c r="BM21" i="3"/>
  <c r="BL21" i="3"/>
  <c r="BK21" i="3"/>
  <c r="BH21" i="3"/>
  <c r="BG21" i="3"/>
  <c r="BF21" i="3"/>
  <c r="BE21" i="3"/>
  <c r="BD21" i="3"/>
  <c r="BC21" i="3"/>
  <c r="BB21" i="3"/>
  <c r="BA21" i="3"/>
  <c r="AZ21" i="3"/>
  <c r="AY21" i="3"/>
  <c r="AX21" i="3"/>
  <c r="AW21" i="3"/>
  <c r="AV21" i="3"/>
  <c r="AU21" i="3"/>
  <c r="AT21" i="3"/>
  <c r="AS21" i="3"/>
  <c r="AR21" i="3"/>
  <c r="AQ21" i="3"/>
  <c r="AN21" i="3"/>
  <c r="AM21" i="3"/>
  <c r="AL21" i="3"/>
  <c r="AK21" i="3"/>
  <c r="AJ21" i="3"/>
  <c r="AI21" i="3"/>
  <c r="AH21" i="3"/>
  <c r="AG21" i="3"/>
  <c r="AF21" i="3"/>
  <c r="AE21" i="3"/>
  <c r="AD21" i="3"/>
  <c r="AC21" i="3"/>
  <c r="AB21" i="3"/>
  <c r="AA21" i="3"/>
  <c r="Z21" i="3"/>
  <c r="Y21" i="3"/>
  <c r="X21" i="3"/>
  <c r="W21" i="3"/>
  <c r="T21" i="3"/>
  <c r="S21" i="3"/>
  <c r="R21" i="3"/>
  <c r="Q21" i="3"/>
  <c r="P21" i="3"/>
  <c r="O21" i="3"/>
  <c r="N21" i="3"/>
  <c r="M21" i="3"/>
  <c r="L21" i="3"/>
  <c r="K21" i="3"/>
  <c r="J21" i="3"/>
  <c r="I21" i="3"/>
  <c r="H21" i="3"/>
  <c r="G21" i="3"/>
  <c r="F21" i="3"/>
  <c r="E21" i="3"/>
  <c r="D21" i="3"/>
  <c r="C21" i="3"/>
  <c r="DD20" i="3"/>
  <c r="DC20" i="3"/>
  <c r="DB20" i="3"/>
  <c r="DA20" i="3"/>
  <c r="CZ20" i="3"/>
  <c r="CY20" i="3"/>
  <c r="CX20" i="3"/>
  <c r="CW20" i="3"/>
  <c r="CT20" i="3"/>
  <c r="CS20" i="3"/>
  <c r="CR20" i="3"/>
  <c r="CQ20" i="3"/>
  <c r="CP20" i="3"/>
  <c r="CO20" i="3"/>
  <c r="CN20" i="3"/>
  <c r="CM20" i="3"/>
  <c r="CL20" i="3"/>
  <c r="CK20" i="3"/>
  <c r="CJ20" i="3"/>
  <c r="CI20" i="3"/>
  <c r="CH20" i="3"/>
  <c r="CG20" i="3"/>
  <c r="CF20" i="3"/>
  <c r="CE20" i="3"/>
  <c r="CB20" i="3"/>
  <c r="CA20" i="3"/>
  <c r="BZ20" i="3"/>
  <c r="BY20" i="3"/>
  <c r="BX20" i="3"/>
  <c r="BW20" i="3"/>
  <c r="BV20" i="3"/>
  <c r="BU20" i="3"/>
  <c r="BT20" i="3"/>
  <c r="BS20" i="3"/>
  <c r="BR20" i="3"/>
  <c r="BQ20" i="3"/>
  <c r="BP20" i="3"/>
  <c r="BO20" i="3"/>
  <c r="BN20" i="3"/>
  <c r="BM20" i="3"/>
  <c r="BL20" i="3"/>
  <c r="BK20" i="3"/>
  <c r="BH20" i="3"/>
  <c r="BG20" i="3"/>
  <c r="BF20" i="3"/>
  <c r="BE20" i="3"/>
  <c r="BD20" i="3"/>
  <c r="BC20" i="3"/>
  <c r="BB20" i="3"/>
  <c r="BA20" i="3"/>
  <c r="AZ20" i="3"/>
  <c r="AY20" i="3"/>
  <c r="AX20" i="3"/>
  <c r="AW20" i="3"/>
  <c r="AV20" i="3"/>
  <c r="AU20" i="3"/>
  <c r="AT20" i="3"/>
  <c r="AS20" i="3"/>
  <c r="AR20" i="3"/>
  <c r="AQ20" i="3"/>
  <c r="AN20" i="3"/>
  <c r="AM20" i="3"/>
  <c r="AL20" i="3"/>
  <c r="AK20" i="3"/>
  <c r="AJ20" i="3"/>
  <c r="AI20" i="3"/>
  <c r="AH20" i="3"/>
  <c r="AG20" i="3"/>
  <c r="AF20" i="3"/>
  <c r="AE20" i="3"/>
  <c r="AD20" i="3"/>
  <c r="AC20" i="3"/>
  <c r="AB20" i="3"/>
  <c r="AA20" i="3"/>
  <c r="Z20" i="3"/>
  <c r="Y20" i="3"/>
  <c r="X20" i="3"/>
  <c r="W20" i="3"/>
  <c r="T20" i="3"/>
  <c r="S20" i="3"/>
  <c r="R20" i="3"/>
  <c r="Q20" i="3"/>
  <c r="P20" i="3"/>
  <c r="O20" i="3"/>
  <c r="N20" i="3"/>
  <c r="M20" i="3"/>
  <c r="L20" i="3"/>
  <c r="K20" i="3"/>
  <c r="J20" i="3"/>
  <c r="I20" i="3"/>
  <c r="H20" i="3"/>
  <c r="G20" i="3"/>
  <c r="F20" i="3"/>
  <c r="E20" i="3"/>
  <c r="D20" i="3"/>
  <c r="C20" i="3"/>
  <c r="DD19" i="3"/>
  <c r="DC19" i="3"/>
  <c r="DB19" i="3"/>
  <c r="DA19" i="3"/>
  <c r="CZ19" i="3"/>
  <c r="CY19" i="3"/>
  <c r="CX19" i="3"/>
  <c r="CW19" i="3"/>
  <c r="CT19" i="3"/>
  <c r="CS19" i="3"/>
  <c r="CR19" i="3"/>
  <c r="CQ19" i="3"/>
  <c r="CP19" i="3"/>
  <c r="CO19" i="3"/>
  <c r="CN19" i="3"/>
  <c r="CM19" i="3"/>
  <c r="CL19" i="3"/>
  <c r="CK19" i="3"/>
  <c r="CJ19" i="3"/>
  <c r="CI19" i="3"/>
  <c r="CH19" i="3"/>
  <c r="CG19" i="3"/>
  <c r="CF19" i="3"/>
  <c r="CE19" i="3"/>
  <c r="CB19" i="3"/>
  <c r="CA19" i="3"/>
  <c r="BZ19" i="3"/>
  <c r="BY19" i="3"/>
  <c r="BX19" i="3"/>
  <c r="BW19" i="3"/>
  <c r="BV19" i="3"/>
  <c r="BU19" i="3"/>
  <c r="BT19" i="3"/>
  <c r="BS19" i="3"/>
  <c r="BR19" i="3"/>
  <c r="BQ19" i="3"/>
  <c r="BP19" i="3"/>
  <c r="BO19" i="3"/>
  <c r="BN19" i="3"/>
  <c r="BM19" i="3"/>
  <c r="BL19" i="3"/>
  <c r="BK19" i="3"/>
  <c r="BH19" i="3"/>
  <c r="BG19" i="3"/>
  <c r="BF19" i="3"/>
  <c r="BE19" i="3"/>
  <c r="BD19" i="3"/>
  <c r="BC19" i="3"/>
  <c r="BB19" i="3"/>
  <c r="BA19" i="3"/>
  <c r="AZ19" i="3"/>
  <c r="AY19" i="3"/>
  <c r="AX19" i="3"/>
  <c r="AW19" i="3"/>
  <c r="AV19" i="3"/>
  <c r="AU19" i="3"/>
  <c r="AT19" i="3"/>
  <c r="AS19" i="3"/>
  <c r="AR19" i="3"/>
  <c r="AQ19" i="3"/>
  <c r="AN19" i="3"/>
  <c r="AM19" i="3"/>
  <c r="AL19" i="3"/>
  <c r="AK19" i="3"/>
  <c r="AJ19" i="3"/>
  <c r="AI19" i="3"/>
  <c r="AH19" i="3"/>
  <c r="AG19" i="3"/>
  <c r="AF19" i="3"/>
  <c r="AE19" i="3"/>
  <c r="AD19" i="3"/>
  <c r="AC19" i="3"/>
  <c r="AB19" i="3"/>
  <c r="AA19" i="3"/>
  <c r="Z19" i="3"/>
  <c r="Y19" i="3"/>
  <c r="X19" i="3"/>
  <c r="W19" i="3"/>
  <c r="T19" i="3"/>
  <c r="S19" i="3"/>
  <c r="R19" i="3"/>
  <c r="Q19" i="3"/>
  <c r="P19" i="3"/>
  <c r="O19" i="3"/>
  <c r="N19" i="3"/>
  <c r="M19" i="3"/>
  <c r="L19" i="3"/>
  <c r="K19" i="3"/>
  <c r="J19" i="3"/>
  <c r="I19" i="3"/>
  <c r="H19" i="3"/>
  <c r="G19" i="3"/>
  <c r="F19" i="3"/>
  <c r="E19" i="3"/>
  <c r="D19" i="3"/>
  <c r="C19" i="3"/>
  <c r="DD18" i="3"/>
  <c r="DC18" i="3"/>
  <c r="DB18" i="3"/>
  <c r="DA18" i="3"/>
  <c r="CZ18" i="3"/>
  <c r="CY18" i="3"/>
  <c r="CX18" i="3"/>
  <c r="CW18" i="3"/>
  <c r="CT18" i="3"/>
  <c r="CS18" i="3"/>
  <c r="CR18" i="3"/>
  <c r="CQ18" i="3"/>
  <c r="CP18" i="3"/>
  <c r="CO18" i="3"/>
  <c r="CN18" i="3"/>
  <c r="CM18" i="3"/>
  <c r="CL18" i="3"/>
  <c r="CK18" i="3"/>
  <c r="CJ18" i="3"/>
  <c r="CI18" i="3"/>
  <c r="CH18" i="3"/>
  <c r="CG18" i="3"/>
  <c r="CF18" i="3"/>
  <c r="CE18" i="3"/>
  <c r="CB18" i="3"/>
  <c r="CA18" i="3"/>
  <c r="BZ18" i="3"/>
  <c r="BY18" i="3"/>
  <c r="BX18" i="3"/>
  <c r="BW18" i="3"/>
  <c r="BV18" i="3"/>
  <c r="BU18" i="3"/>
  <c r="BT18" i="3"/>
  <c r="BS18" i="3"/>
  <c r="BR18" i="3"/>
  <c r="BQ18" i="3"/>
  <c r="BP18" i="3"/>
  <c r="BO18" i="3"/>
  <c r="BN18" i="3"/>
  <c r="BM18" i="3"/>
  <c r="BL18" i="3"/>
  <c r="BK18" i="3"/>
  <c r="BH18" i="3"/>
  <c r="BG18" i="3"/>
  <c r="BF18" i="3"/>
  <c r="BE18" i="3"/>
  <c r="BD18" i="3"/>
  <c r="BC18" i="3"/>
  <c r="BB18" i="3"/>
  <c r="BA18" i="3"/>
  <c r="AZ18" i="3"/>
  <c r="AY18" i="3"/>
  <c r="AX18" i="3"/>
  <c r="AW18" i="3"/>
  <c r="AV18" i="3"/>
  <c r="AU18" i="3"/>
  <c r="AT18" i="3"/>
  <c r="AS18" i="3"/>
  <c r="AR18" i="3"/>
  <c r="AQ18" i="3"/>
  <c r="AN18" i="3"/>
  <c r="AM18" i="3"/>
  <c r="AL18" i="3"/>
  <c r="AK18" i="3"/>
  <c r="AJ18" i="3"/>
  <c r="AI18" i="3"/>
  <c r="AH18" i="3"/>
  <c r="AG18" i="3"/>
  <c r="AF18" i="3"/>
  <c r="AE18" i="3"/>
  <c r="AD18" i="3"/>
  <c r="AC18" i="3"/>
  <c r="AB18" i="3"/>
  <c r="AA18" i="3"/>
  <c r="Z18" i="3"/>
  <c r="Y18" i="3"/>
  <c r="X18" i="3"/>
  <c r="W18" i="3"/>
  <c r="T18" i="3"/>
  <c r="S18" i="3"/>
  <c r="R18" i="3"/>
  <c r="Q18" i="3"/>
  <c r="P18" i="3"/>
  <c r="O18" i="3"/>
  <c r="N18" i="3"/>
  <c r="M18" i="3"/>
  <c r="L18" i="3"/>
  <c r="K18" i="3"/>
  <c r="J18" i="3"/>
  <c r="I18" i="3"/>
  <c r="H18" i="3"/>
  <c r="G18" i="3"/>
  <c r="F18" i="3"/>
  <c r="E18" i="3"/>
  <c r="D18" i="3"/>
  <c r="C18" i="3"/>
  <c r="DD17" i="3"/>
  <c r="DC17" i="3"/>
  <c r="DB17" i="3"/>
  <c r="DA17" i="3"/>
  <c r="CZ17" i="3"/>
  <c r="CY17" i="3"/>
  <c r="CX17" i="3"/>
  <c r="CW17" i="3"/>
  <c r="CT17" i="3"/>
  <c r="CS17" i="3"/>
  <c r="CR17" i="3"/>
  <c r="CQ17" i="3"/>
  <c r="CP17" i="3"/>
  <c r="CO17" i="3"/>
  <c r="CN17" i="3"/>
  <c r="CM17" i="3"/>
  <c r="CL17" i="3"/>
  <c r="CK17" i="3"/>
  <c r="CJ17" i="3"/>
  <c r="CI17" i="3"/>
  <c r="CH17" i="3"/>
  <c r="CG17" i="3"/>
  <c r="CF17" i="3"/>
  <c r="CE17" i="3"/>
  <c r="CB17" i="3"/>
  <c r="CA17" i="3"/>
  <c r="BZ17" i="3"/>
  <c r="BY17" i="3"/>
  <c r="BX17" i="3"/>
  <c r="BW17" i="3"/>
  <c r="BV17" i="3"/>
  <c r="BU17" i="3"/>
  <c r="BT17" i="3"/>
  <c r="BS17" i="3"/>
  <c r="BR17" i="3"/>
  <c r="BQ17" i="3"/>
  <c r="BP17" i="3"/>
  <c r="BO17" i="3"/>
  <c r="BN17" i="3"/>
  <c r="BM17" i="3"/>
  <c r="BL17" i="3"/>
  <c r="BK17" i="3"/>
  <c r="BH17" i="3"/>
  <c r="BG17" i="3"/>
  <c r="BF17" i="3"/>
  <c r="BE17" i="3"/>
  <c r="BD17" i="3"/>
  <c r="BC17" i="3"/>
  <c r="BB17" i="3"/>
  <c r="BA17" i="3"/>
  <c r="AZ17" i="3"/>
  <c r="AY17" i="3"/>
  <c r="AX17" i="3"/>
  <c r="AW17" i="3"/>
  <c r="AV17" i="3"/>
  <c r="AU17" i="3"/>
  <c r="AT17" i="3"/>
  <c r="AS17" i="3"/>
  <c r="AR17" i="3"/>
  <c r="AQ17" i="3"/>
  <c r="AN17" i="3"/>
  <c r="AM17" i="3"/>
  <c r="AL17" i="3"/>
  <c r="AK17" i="3"/>
  <c r="AJ17" i="3"/>
  <c r="AI17" i="3"/>
  <c r="AH17" i="3"/>
  <c r="AG17" i="3"/>
  <c r="AF17" i="3"/>
  <c r="AE17" i="3"/>
  <c r="AD17" i="3"/>
  <c r="AC17" i="3"/>
  <c r="AB17" i="3"/>
  <c r="AA17" i="3"/>
  <c r="Z17" i="3"/>
  <c r="Y17" i="3"/>
  <c r="X17" i="3"/>
  <c r="W17" i="3"/>
  <c r="T17" i="3"/>
  <c r="S17" i="3"/>
  <c r="R17" i="3"/>
  <c r="Q17" i="3"/>
  <c r="P17" i="3"/>
  <c r="O17" i="3"/>
  <c r="N17" i="3"/>
  <c r="M17" i="3"/>
  <c r="L17" i="3"/>
  <c r="K17" i="3"/>
  <c r="J17" i="3"/>
  <c r="I17" i="3"/>
  <c r="H17" i="3"/>
  <c r="G17" i="3"/>
  <c r="F17" i="3"/>
  <c r="E17" i="3"/>
  <c r="D17" i="3"/>
  <c r="C17" i="3"/>
  <c r="DD16" i="3"/>
  <c r="DC16" i="3"/>
  <c r="DB16" i="3"/>
  <c r="DA16" i="3"/>
  <c r="CZ16" i="3"/>
  <c r="CY16" i="3"/>
  <c r="CX16" i="3"/>
  <c r="CW16" i="3"/>
  <c r="CT16" i="3"/>
  <c r="CS16" i="3"/>
  <c r="CR16" i="3"/>
  <c r="CQ16" i="3"/>
  <c r="CP16" i="3"/>
  <c r="CO16" i="3"/>
  <c r="CN16" i="3"/>
  <c r="CM16" i="3"/>
  <c r="CL16" i="3"/>
  <c r="CK16" i="3"/>
  <c r="CJ16" i="3"/>
  <c r="CI16" i="3"/>
  <c r="CH16" i="3"/>
  <c r="CG16" i="3"/>
  <c r="CF16" i="3"/>
  <c r="CE16" i="3"/>
  <c r="CB16" i="3"/>
  <c r="CA16" i="3"/>
  <c r="BZ16" i="3"/>
  <c r="BY16" i="3"/>
  <c r="BX16" i="3"/>
  <c r="BW16" i="3"/>
  <c r="BV16" i="3"/>
  <c r="BU16" i="3"/>
  <c r="BT16" i="3"/>
  <c r="BS16" i="3"/>
  <c r="BR16" i="3"/>
  <c r="BQ16" i="3"/>
  <c r="BP16" i="3"/>
  <c r="BO16" i="3"/>
  <c r="BN16" i="3"/>
  <c r="BM16" i="3"/>
  <c r="BL16" i="3"/>
  <c r="BK16" i="3"/>
  <c r="BH16" i="3"/>
  <c r="BG16" i="3"/>
  <c r="BF16" i="3"/>
  <c r="BE16" i="3"/>
  <c r="BD16" i="3"/>
  <c r="BC16" i="3"/>
  <c r="BB16" i="3"/>
  <c r="BA16" i="3"/>
  <c r="AZ16" i="3"/>
  <c r="AY16" i="3"/>
  <c r="AX16" i="3"/>
  <c r="AW16" i="3"/>
  <c r="AV16" i="3"/>
  <c r="AU16" i="3"/>
  <c r="AT16" i="3"/>
  <c r="AS16" i="3"/>
  <c r="AR16" i="3"/>
  <c r="AQ16" i="3"/>
  <c r="AN16" i="3"/>
  <c r="AM16" i="3"/>
  <c r="AL16" i="3"/>
  <c r="AK16" i="3"/>
  <c r="AJ16" i="3"/>
  <c r="AI16" i="3"/>
  <c r="AH16" i="3"/>
  <c r="AG16" i="3"/>
  <c r="AF16" i="3"/>
  <c r="AE16" i="3"/>
  <c r="AD16" i="3"/>
  <c r="AC16" i="3"/>
  <c r="AB16" i="3"/>
  <c r="AA16" i="3"/>
  <c r="Z16" i="3"/>
  <c r="Y16" i="3"/>
  <c r="X16" i="3"/>
  <c r="W16" i="3"/>
  <c r="T16" i="3"/>
  <c r="S16" i="3"/>
  <c r="R16" i="3"/>
  <c r="Q16" i="3"/>
  <c r="P16" i="3"/>
  <c r="O16" i="3"/>
  <c r="N16" i="3"/>
  <c r="M16" i="3"/>
  <c r="L16" i="3"/>
  <c r="K16" i="3"/>
  <c r="J16" i="3"/>
  <c r="I16" i="3"/>
  <c r="H16" i="3"/>
  <c r="G16" i="3"/>
  <c r="F16" i="3"/>
  <c r="E16" i="3"/>
  <c r="D16" i="3"/>
  <c r="C16" i="3"/>
  <c r="DD15" i="3"/>
  <c r="DC15" i="3"/>
  <c r="DB15" i="3"/>
  <c r="DA15" i="3"/>
  <c r="CZ15" i="3"/>
  <c r="CY15" i="3"/>
  <c r="CX15" i="3"/>
  <c r="CW15" i="3"/>
  <c r="CT15" i="3"/>
  <c r="CS15" i="3"/>
  <c r="CR15" i="3"/>
  <c r="CQ15" i="3"/>
  <c r="CP15" i="3"/>
  <c r="CO15" i="3"/>
  <c r="CN15" i="3"/>
  <c r="CM15" i="3"/>
  <c r="CL15" i="3"/>
  <c r="CK15" i="3"/>
  <c r="CJ15" i="3"/>
  <c r="CI15" i="3"/>
  <c r="CH15" i="3"/>
  <c r="CG15" i="3"/>
  <c r="CF15" i="3"/>
  <c r="CE15" i="3"/>
  <c r="CB15" i="3"/>
  <c r="CA15" i="3"/>
  <c r="BZ15" i="3"/>
  <c r="BY15" i="3"/>
  <c r="BX15" i="3"/>
  <c r="BW15" i="3"/>
  <c r="BV15" i="3"/>
  <c r="BU15" i="3"/>
  <c r="BT15" i="3"/>
  <c r="BS15" i="3"/>
  <c r="BR15" i="3"/>
  <c r="BQ15" i="3"/>
  <c r="BP15" i="3"/>
  <c r="BO15" i="3"/>
  <c r="BN15" i="3"/>
  <c r="BM15" i="3"/>
  <c r="BL15" i="3"/>
  <c r="BK15" i="3"/>
  <c r="BH15" i="3"/>
  <c r="BG15" i="3"/>
  <c r="BF15" i="3"/>
  <c r="BE15" i="3"/>
  <c r="BD15" i="3"/>
  <c r="BC15" i="3"/>
  <c r="BB15" i="3"/>
  <c r="BA15" i="3"/>
  <c r="AZ15" i="3"/>
  <c r="AY15" i="3"/>
  <c r="AX15" i="3"/>
  <c r="AW15" i="3"/>
  <c r="AV15" i="3"/>
  <c r="AU15" i="3"/>
  <c r="AT15" i="3"/>
  <c r="AS15" i="3"/>
  <c r="AR15" i="3"/>
  <c r="AQ15" i="3"/>
  <c r="AN15" i="3"/>
  <c r="AM15" i="3"/>
  <c r="AL15" i="3"/>
  <c r="AK15" i="3"/>
  <c r="AJ15" i="3"/>
  <c r="AI15" i="3"/>
  <c r="AH15" i="3"/>
  <c r="AG15" i="3"/>
  <c r="AF15" i="3"/>
  <c r="AE15" i="3"/>
  <c r="AD15" i="3"/>
  <c r="AC15" i="3"/>
  <c r="AB15" i="3"/>
  <c r="AA15" i="3"/>
  <c r="Z15" i="3"/>
  <c r="Y15" i="3"/>
  <c r="X15" i="3"/>
  <c r="W15" i="3"/>
  <c r="T15" i="3"/>
  <c r="S15" i="3"/>
  <c r="R15" i="3"/>
  <c r="Q15" i="3"/>
  <c r="P15" i="3"/>
  <c r="O15" i="3"/>
  <c r="N15" i="3"/>
  <c r="M15" i="3"/>
  <c r="L15" i="3"/>
  <c r="K15" i="3"/>
  <c r="J15" i="3"/>
  <c r="I15" i="3"/>
  <c r="H15" i="3"/>
  <c r="G15" i="3"/>
  <c r="F15" i="3"/>
  <c r="E15" i="3"/>
  <c r="D15" i="3"/>
  <c r="C15" i="3"/>
  <c r="DD14" i="3"/>
  <c r="DC14" i="3"/>
  <c r="DB14" i="3"/>
  <c r="DA14" i="3"/>
  <c r="CZ14" i="3"/>
  <c r="CY14" i="3"/>
  <c r="CX14" i="3"/>
  <c r="CW14" i="3"/>
  <c r="CT14" i="3"/>
  <c r="CS14" i="3"/>
  <c r="CR14" i="3"/>
  <c r="CQ14" i="3"/>
  <c r="CP14" i="3"/>
  <c r="CO14" i="3"/>
  <c r="CN14" i="3"/>
  <c r="CM14" i="3"/>
  <c r="CL14" i="3"/>
  <c r="CK14" i="3"/>
  <c r="CJ14" i="3"/>
  <c r="CI14" i="3"/>
  <c r="CH14" i="3"/>
  <c r="CG14" i="3"/>
  <c r="CF14" i="3"/>
  <c r="CE14" i="3"/>
  <c r="CB14" i="3"/>
  <c r="CA14" i="3"/>
  <c r="BZ14" i="3"/>
  <c r="BY14" i="3"/>
  <c r="BX14" i="3"/>
  <c r="BW14" i="3"/>
  <c r="BV14" i="3"/>
  <c r="BU14" i="3"/>
  <c r="BT14" i="3"/>
  <c r="BS14" i="3"/>
  <c r="BR14" i="3"/>
  <c r="BQ14" i="3"/>
  <c r="BP14" i="3"/>
  <c r="BO14" i="3"/>
  <c r="BN14" i="3"/>
  <c r="BM14" i="3"/>
  <c r="BL14" i="3"/>
  <c r="BK14" i="3"/>
  <c r="BH14" i="3"/>
  <c r="BG14" i="3"/>
  <c r="BF14" i="3"/>
  <c r="BE14" i="3"/>
  <c r="BD14" i="3"/>
  <c r="BC14" i="3"/>
  <c r="BB14" i="3"/>
  <c r="BA14" i="3"/>
  <c r="AZ14" i="3"/>
  <c r="AY14" i="3"/>
  <c r="AX14" i="3"/>
  <c r="AW14" i="3"/>
  <c r="AV14" i="3"/>
  <c r="AU14" i="3"/>
  <c r="AT14" i="3"/>
  <c r="AS14" i="3"/>
  <c r="AR14" i="3"/>
  <c r="AQ14" i="3"/>
  <c r="AN14" i="3"/>
  <c r="AM14" i="3"/>
  <c r="AL14" i="3"/>
  <c r="AK14" i="3"/>
  <c r="AJ14" i="3"/>
  <c r="AI14" i="3"/>
  <c r="AH14" i="3"/>
  <c r="AG14" i="3"/>
  <c r="AF14" i="3"/>
  <c r="AE14" i="3"/>
  <c r="AD14" i="3"/>
  <c r="AC14" i="3"/>
  <c r="AB14" i="3"/>
  <c r="AA14" i="3"/>
  <c r="Z14" i="3"/>
  <c r="Y14" i="3"/>
  <c r="X14" i="3"/>
  <c r="W14" i="3"/>
  <c r="T14" i="3"/>
  <c r="S14" i="3"/>
  <c r="R14" i="3"/>
  <c r="Q14" i="3"/>
  <c r="P14" i="3"/>
  <c r="O14" i="3"/>
  <c r="N14" i="3"/>
  <c r="M14" i="3"/>
  <c r="L14" i="3"/>
  <c r="K14" i="3"/>
  <c r="J14" i="3"/>
  <c r="I14" i="3"/>
  <c r="H14" i="3"/>
  <c r="G14" i="3"/>
  <c r="F14" i="3"/>
  <c r="E14" i="3"/>
  <c r="D14" i="3"/>
  <c r="C14" i="3"/>
  <c r="DD13" i="3"/>
  <c r="DC13" i="3"/>
  <c r="DB13" i="3"/>
  <c r="DA13" i="3"/>
  <c r="CZ13" i="3"/>
  <c r="CY13" i="3"/>
  <c r="CX13" i="3"/>
  <c r="CW13" i="3"/>
  <c r="CT13" i="3"/>
  <c r="CS13" i="3"/>
  <c r="CR13" i="3"/>
  <c r="CQ13" i="3"/>
  <c r="CP13" i="3"/>
  <c r="CO13" i="3"/>
  <c r="CN13" i="3"/>
  <c r="CM13" i="3"/>
  <c r="CL13" i="3"/>
  <c r="CK13" i="3"/>
  <c r="CJ13" i="3"/>
  <c r="CI13" i="3"/>
  <c r="CH13" i="3"/>
  <c r="CG13" i="3"/>
  <c r="CF13" i="3"/>
  <c r="CE13" i="3"/>
  <c r="CB13" i="3"/>
  <c r="CA13" i="3"/>
  <c r="BZ13" i="3"/>
  <c r="BY13" i="3"/>
  <c r="BX13" i="3"/>
  <c r="BW13" i="3"/>
  <c r="BV13" i="3"/>
  <c r="BU13" i="3"/>
  <c r="BT13" i="3"/>
  <c r="BS13" i="3"/>
  <c r="BR13" i="3"/>
  <c r="BQ13" i="3"/>
  <c r="BP13" i="3"/>
  <c r="BO13" i="3"/>
  <c r="BN13" i="3"/>
  <c r="BM13" i="3"/>
  <c r="BL13" i="3"/>
  <c r="BK13" i="3"/>
  <c r="BH13" i="3"/>
  <c r="BG13" i="3"/>
  <c r="BF13" i="3"/>
  <c r="BE13" i="3"/>
  <c r="BD13" i="3"/>
  <c r="BC13" i="3"/>
  <c r="BB13" i="3"/>
  <c r="BA13" i="3"/>
  <c r="AZ13" i="3"/>
  <c r="AY13" i="3"/>
  <c r="AX13" i="3"/>
  <c r="AW13" i="3"/>
  <c r="AV13" i="3"/>
  <c r="AU13" i="3"/>
  <c r="AT13" i="3"/>
  <c r="AS13" i="3"/>
  <c r="AR13" i="3"/>
  <c r="AQ13" i="3"/>
  <c r="AN13" i="3"/>
  <c r="AM13" i="3"/>
  <c r="AL13" i="3"/>
  <c r="AK13" i="3"/>
  <c r="AJ13" i="3"/>
  <c r="AI13" i="3"/>
  <c r="AH13" i="3"/>
  <c r="AG13" i="3"/>
  <c r="AF13" i="3"/>
  <c r="AE13" i="3"/>
  <c r="AD13" i="3"/>
  <c r="AC13" i="3"/>
  <c r="AB13" i="3"/>
  <c r="AA13" i="3"/>
  <c r="Z13" i="3"/>
  <c r="Y13" i="3"/>
  <c r="X13" i="3"/>
  <c r="W13" i="3"/>
  <c r="T13" i="3"/>
  <c r="S13" i="3"/>
  <c r="R13" i="3"/>
  <c r="Q13" i="3"/>
  <c r="P13" i="3"/>
  <c r="O13" i="3"/>
  <c r="N13" i="3"/>
  <c r="M13" i="3"/>
  <c r="L13" i="3"/>
  <c r="K13" i="3"/>
  <c r="J13" i="3"/>
  <c r="I13" i="3"/>
  <c r="H13" i="3"/>
  <c r="G13" i="3"/>
  <c r="F13" i="3"/>
  <c r="E13" i="3"/>
  <c r="D13" i="3"/>
  <c r="C13" i="3"/>
  <c r="DD12" i="3"/>
  <c r="DC12" i="3"/>
  <c r="DB12" i="3"/>
  <c r="DA12" i="3"/>
  <c r="CZ12" i="3"/>
  <c r="CY12" i="3"/>
  <c r="CX12" i="3"/>
  <c r="CW12" i="3"/>
  <c r="CT12" i="3"/>
  <c r="CS12" i="3"/>
  <c r="CR12" i="3"/>
  <c r="CQ12" i="3"/>
  <c r="CP12" i="3"/>
  <c r="CO12" i="3"/>
  <c r="CN12" i="3"/>
  <c r="CM12" i="3"/>
  <c r="CL12" i="3"/>
  <c r="CK12" i="3"/>
  <c r="CJ12" i="3"/>
  <c r="CI12" i="3"/>
  <c r="CH12" i="3"/>
  <c r="CG12" i="3"/>
  <c r="CF12" i="3"/>
  <c r="CE12" i="3"/>
  <c r="CB12" i="3"/>
  <c r="CA12" i="3"/>
  <c r="BZ12" i="3"/>
  <c r="BY12" i="3"/>
  <c r="BX12" i="3"/>
  <c r="BW12" i="3"/>
  <c r="BV12" i="3"/>
  <c r="BU12" i="3"/>
  <c r="BT12" i="3"/>
  <c r="BS12" i="3"/>
  <c r="BR12" i="3"/>
  <c r="BQ12" i="3"/>
  <c r="BP12" i="3"/>
  <c r="BO12" i="3"/>
  <c r="BN12" i="3"/>
  <c r="BM12" i="3"/>
  <c r="BL12" i="3"/>
  <c r="BK12" i="3"/>
  <c r="BH12" i="3"/>
  <c r="BG12" i="3"/>
  <c r="BF12" i="3"/>
  <c r="BE12" i="3"/>
  <c r="BD12" i="3"/>
  <c r="BC12" i="3"/>
  <c r="BB12" i="3"/>
  <c r="BA12" i="3"/>
  <c r="AZ12" i="3"/>
  <c r="AY12" i="3"/>
  <c r="AX12" i="3"/>
  <c r="AW12" i="3"/>
  <c r="AV12" i="3"/>
  <c r="AU12" i="3"/>
  <c r="AT12" i="3"/>
  <c r="AS12" i="3"/>
  <c r="AR12" i="3"/>
  <c r="AQ12" i="3"/>
  <c r="AN12" i="3"/>
  <c r="AM12" i="3"/>
  <c r="AL12" i="3"/>
  <c r="AK12" i="3"/>
  <c r="AJ12" i="3"/>
  <c r="AI12" i="3"/>
  <c r="AH12" i="3"/>
  <c r="AG12" i="3"/>
  <c r="AF12" i="3"/>
  <c r="AE12" i="3"/>
  <c r="AD12" i="3"/>
  <c r="AC12" i="3"/>
  <c r="AB12" i="3"/>
  <c r="AA12" i="3"/>
  <c r="Z12" i="3"/>
  <c r="Y12" i="3"/>
  <c r="X12" i="3"/>
  <c r="W12" i="3"/>
  <c r="T12" i="3"/>
  <c r="S12" i="3"/>
  <c r="R12" i="3"/>
  <c r="Q12" i="3"/>
  <c r="P12" i="3"/>
  <c r="O12" i="3"/>
  <c r="N12" i="3"/>
  <c r="M12" i="3"/>
  <c r="L12" i="3"/>
  <c r="K12" i="3"/>
  <c r="J12" i="3"/>
  <c r="I12" i="3"/>
  <c r="H12" i="3"/>
  <c r="G12" i="3"/>
  <c r="F12" i="3"/>
  <c r="E12" i="3"/>
  <c r="D12" i="3"/>
  <c r="C12" i="3"/>
  <c r="DD11" i="3"/>
  <c r="DC11" i="3"/>
  <c r="DB11" i="3"/>
  <c r="DA11" i="3"/>
  <c r="CZ11" i="3"/>
  <c r="CY11" i="3"/>
  <c r="CX11" i="3"/>
  <c r="CW11" i="3"/>
  <c r="CT11" i="3"/>
  <c r="CS11" i="3"/>
  <c r="CR11" i="3"/>
  <c r="CQ11" i="3"/>
  <c r="CP11" i="3"/>
  <c r="CO11" i="3"/>
  <c r="CN11" i="3"/>
  <c r="CM11" i="3"/>
  <c r="CL11" i="3"/>
  <c r="CK11" i="3"/>
  <c r="CJ11" i="3"/>
  <c r="CI11" i="3"/>
  <c r="CH11" i="3"/>
  <c r="CG11" i="3"/>
  <c r="CF11" i="3"/>
  <c r="CE11" i="3"/>
  <c r="CB11" i="3"/>
  <c r="CA11" i="3"/>
  <c r="BZ11" i="3"/>
  <c r="BY11" i="3"/>
  <c r="BX11" i="3"/>
  <c r="BW11" i="3"/>
  <c r="BV11" i="3"/>
  <c r="BU11" i="3"/>
  <c r="BT11" i="3"/>
  <c r="BS11" i="3"/>
  <c r="BR11" i="3"/>
  <c r="BQ11" i="3"/>
  <c r="BP11" i="3"/>
  <c r="BO11" i="3"/>
  <c r="BN11" i="3"/>
  <c r="BM11" i="3"/>
  <c r="BL11" i="3"/>
  <c r="BK11" i="3"/>
  <c r="BH11" i="3"/>
  <c r="BG11" i="3"/>
  <c r="BF11" i="3"/>
  <c r="BE11" i="3"/>
  <c r="BD11" i="3"/>
  <c r="BC11" i="3"/>
  <c r="BB11" i="3"/>
  <c r="BA11" i="3"/>
  <c r="AZ11" i="3"/>
  <c r="AY11" i="3"/>
  <c r="AX11" i="3"/>
  <c r="AW11" i="3"/>
  <c r="AV11" i="3"/>
  <c r="AU11" i="3"/>
  <c r="AT11" i="3"/>
  <c r="AS11" i="3"/>
  <c r="AR11" i="3"/>
  <c r="AQ11" i="3"/>
  <c r="AN11" i="3"/>
  <c r="AM11" i="3"/>
  <c r="AL11" i="3"/>
  <c r="AK11" i="3"/>
  <c r="AJ11" i="3"/>
  <c r="AI11" i="3"/>
  <c r="AH11" i="3"/>
  <c r="AG11" i="3"/>
  <c r="AF11" i="3"/>
  <c r="AE11" i="3"/>
  <c r="AD11" i="3"/>
  <c r="AC11" i="3"/>
  <c r="AB11" i="3"/>
  <c r="AA11" i="3"/>
  <c r="Z11" i="3"/>
  <c r="Y11" i="3"/>
  <c r="X11" i="3"/>
  <c r="W11" i="3"/>
  <c r="T11" i="3"/>
  <c r="S11" i="3"/>
  <c r="R11" i="3"/>
  <c r="Q11" i="3"/>
  <c r="P11" i="3"/>
  <c r="O11" i="3"/>
  <c r="N11" i="3"/>
  <c r="M11" i="3"/>
  <c r="L11" i="3"/>
  <c r="K11" i="3"/>
  <c r="J11" i="3"/>
  <c r="I11" i="3"/>
  <c r="H11" i="3"/>
  <c r="G11" i="3"/>
  <c r="F11" i="3"/>
  <c r="E11" i="3"/>
  <c r="D11" i="3"/>
  <c r="C11" i="3"/>
  <c r="C10" i="3"/>
  <c r="DD10" i="3"/>
  <c r="DC10" i="3"/>
  <c r="DB10" i="3"/>
  <c r="DA10" i="3"/>
  <c r="CZ10" i="3"/>
  <c r="CY10" i="3"/>
  <c r="CX10" i="3"/>
  <c r="CW10" i="3"/>
  <c r="CT10" i="3"/>
  <c r="CT55" i="3" s="1"/>
  <c r="CS10" i="3"/>
  <c r="CR10" i="3"/>
  <c r="CQ10" i="3"/>
  <c r="CP10" i="3"/>
  <c r="CP55" i="3" s="1"/>
  <c r="CO10" i="3"/>
  <c r="CN10" i="3"/>
  <c r="CN55" i="3" s="1"/>
  <c r="CM10" i="3"/>
  <c r="CL10" i="3"/>
  <c r="CK10" i="3"/>
  <c r="CJ10" i="3"/>
  <c r="CJ55" i="3" s="1"/>
  <c r="CI10" i="3"/>
  <c r="CH10" i="3"/>
  <c r="CH55" i="3" s="1"/>
  <c r="CG10" i="3"/>
  <c r="CF10" i="3"/>
  <c r="CF55" i="3" s="1"/>
  <c r="CE10" i="3"/>
  <c r="CB10" i="3"/>
  <c r="CB55" i="3" s="1"/>
  <c r="CA10" i="3"/>
  <c r="BZ10" i="3"/>
  <c r="BZ55" i="3" s="1"/>
  <c r="BY10" i="3"/>
  <c r="BX10" i="3"/>
  <c r="BW10" i="3"/>
  <c r="BV10" i="3"/>
  <c r="BV55" i="3" s="1"/>
  <c r="BU10" i="3"/>
  <c r="BT10" i="3"/>
  <c r="BS10" i="3"/>
  <c r="BR10" i="3"/>
  <c r="BQ10" i="3"/>
  <c r="BP10" i="3"/>
  <c r="BO10" i="3"/>
  <c r="BN10" i="3"/>
  <c r="BM10" i="3"/>
  <c r="BL10" i="3"/>
  <c r="BK10" i="3"/>
  <c r="BH10" i="3"/>
  <c r="BG10" i="3"/>
  <c r="BF10" i="3"/>
  <c r="BE10" i="3"/>
  <c r="BD10" i="3"/>
  <c r="BC10" i="3"/>
  <c r="BB10" i="3"/>
  <c r="BA10" i="3"/>
  <c r="AZ10" i="3"/>
  <c r="AY10" i="3"/>
  <c r="AX10" i="3"/>
  <c r="AW10" i="3"/>
  <c r="AV10" i="3"/>
  <c r="AU10" i="3"/>
  <c r="AT10" i="3"/>
  <c r="AS10" i="3"/>
  <c r="AR10" i="3"/>
  <c r="AQ10" i="3"/>
  <c r="AN10" i="3"/>
  <c r="AM10" i="3"/>
  <c r="AL10" i="3"/>
  <c r="AK10" i="3"/>
  <c r="AJ10" i="3"/>
  <c r="AI10" i="3"/>
  <c r="AH10" i="3"/>
  <c r="AG10" i="3"/>
  <c r="AF10" i="3"/>
  <c r="AE10" i="3"/>
  <c r="AD10" i="3"/>
  <c r="AC10" i="3"/>
  <c r="AB10" i="3"/>
  <c r="AA10" i="3"/>
  <c r="Z10" i="3"/>
  <c r="Y10" i="3"/>
  <c r="X10" i="3"/>
  <c r="W10" i="3"/>
  <c r="T10" i="3"/>
  <c r="S10" i="3"/>
  <c r="R10" i="3"/>
  <c r="Q10" i="3"/>
  <c r="P10" i="3"/>
  <c r="O10" i="3"/>
  <c r="N10" i="3"/>
  <c r="M10" i="3"/>
  <c r="L10" i="3"/>
  <c r="K10" i="3"/>
  <c r="J10" i="3"/>
  <c r="I10" i="3"/>
  <c r="H10" i="3"/>
  <c r="G10" i="3"/>
  <c r="F10" i="3"/>
  <c r="E10" i="3"/>
  <c r="D10" i="3"/>
  <c r="DD9" i="3"/>
  <c r="DC9" i="3"/>
  <c r="DB9" i="3"/>
  <c r="DA9" i="3"/>
  <c r="CZ9" i="3"/>
  <c r="CY9" i="3"/>
  <c r="CX9" i="3"/>
  <c r="CW9" i="3"/>
  <c r="CT9" i="3"/>
  <c r="CS9" i="3"/>
  <c r="CR9" i="3"/>
  <c r="CQ9" i="3"/>
  <c r="CP9" i="3"/>
  <c r="CO9" i="3"/>
  <c r="CN9" i="3"/>
  <c r="CM9" i="3"/>
  <c r="CL9" i="3"/>
  <c r="CK9" i="3"/>
  <c r="CJ9" i="3"/>
  <c r="CI9" i="3"/>
  <c r="CH9" i="3"/>
  <c r="CG9" i="3"/>
  <c r="CF9" i="3"/>
  <c r="CE9" i="3"/>
  <c r="CB9" i="3"/>
  <c r="CA9" i="3"/>
  <c r="BZ9" i="3"/>
  <c r="BY9" i="3"/>
  <c r="BX9" i="3"/>
  <c r="BW9" i="3"/>
  <c r="BV9" i="3"/>
  <c r="BU9" i="3"/>
  <c r="BT9" i="3"/>
  <c r="BS9" i="3"/>
  <c r="BR9" i="3"/>
  <c r="BQ9" i="3"/>
  <c r="BP9" i="3"/>
  <c r="BP55" i="3"/>
  <c r="BO9" i="3"/>
  <c r="BN9" i="3"/>
  <c r="BM9" i="3"/>
  <c r="BL9" i="3"/>
  <c r="BK9" i="3"/>
  <c r="BH9" i="3"/>
  <c r="BG9" i="3"/>
  <c r="BF9" i="3"/>
  <c r="BE9" i="3"/>
  <c r="BD9" i="3"/>
  <c r="BC9" i="3"/>
  <c r="BB9" i="3"/>
  <c r="BA9" i="3"/>
  <c r="AZ9" i="3"/>
  <c r="AY9" i="3"/>
  <c r="AX9" i="3"/>
  <c r="AW9" i="3"/>
  <c r="AV9" i="3"/>
  <c r="AU9" i="3"/>
  <c r="AT9" i="3"/>
  <c r="AS9" i="3"/>
  <c r="AR9" i="3"/>
  <c r="AQ9" i="3"/>
  <c r="AN9" i="3"/>
  <c r="AM9" i="3"/>
  <c r="AL9" i="3"/>
  <c r="AK9" i="3"/>
  <c r="AJ9" i="3"/>
  <c r="AI9" i="3"/>
  <c r="AH9" i="3"/>
  <c r="AG9" i="3"/>
  <c r="AF9" i="3"/>
  <c r="AE9" i="3"/>
  <c r="AD9" i="3"/>
  <c r="AC9" i="3"/>
  <c r="AB9" i="3"/>
  <c r="AA9" i="3"/>
  <c r="Z9" i="3"/>
  <c r="Y9" i="3"/>
  <c r="X9" i="3"/>
  <c r="W9" i="3"/>
  <c r="T9" i="3"/>
  <c r="T55" i="3" s="1"/>
  <c r="S9" i="3"/>
  <c r="R9" i="3"/>
  <c r="Q9" i="3"/>
  <c r="P9" i="3"/>
  <c r="O9" i="3"/>
  <c r="N9" i="3"/>
  <c r="M9" i="3"/>
  <c r="L9" i="3"/>
  <c r="K9" i="3"/>
  <c r="J9" i="3"/>
  <c r="I9" i="3"/>
  <c r="H9" i="3"/>
  <c r="G9" i="3"/>
  <c r="F9" i="3"/>
  <c r="E9" i="3"/>
  <c r="D9" i="3"/>
  <c r="C9" i="3"/>
  <c r="CZ8" i="3"/>
  <c r="CZ55" i="3" s="1"/>
  <c r="CY8" i="3"/>
  <c r="CY55" i="3"/>
  <c r="DD8" i="3"/>
  <c r="DC8" i="3"/>
  <c r="DC55" i="3" s="1"/>
  <c r="DB8" i="3"/>
  <c r="DA8" i="3"/>
  <c r="DA55" i="3" s="1"/>
  <c r="CX8" i="3"/>
  <c r="CX55" i="3"/>
  <c r="CW8" i="3"/>
  <c r="CW55" i="3"/>
  <c r="CT8" i="3"/>
  <c r="CS8" i="3"/>
  <c r="CS55" i="3" s="1"/>
  <c r="CR8" i="3"/>
  <c r="CQ8" i="3"/>
  <c r="CQ55" i="3" s="1"/>
  <c r="CP8" i="3"/>
  <c r="CO8" i="3"/>
  <c r="CN8" i="3"/>
  <c r="CM8" i="3"/>
  <c r="CL8" i="3"/>
  <c r="CK8" i="3"/>
  <c r="CK55" i="3" s="1"/>
  <c r="CJ8" i="3"/>
  <c r="CI8" i="3"/>
  <c r="CH8" i="3"/>
  <c r="CG8" i="3"/>
  <c r="CF8" i="3"/>
  <c r="CE8" i="3"/>
  <c r="CB8" i="3"/>
  <c r="CA8" i="3"/>
  <c r="BZ8" i="3"/>
  <c r="BY8" i="3"/>
  <c r="BX8" i="3"/>
  <c r="BW8" i="3"/>
  <c r="BW55" i="3" s="1"/>
  <c r="BV8" i="3"/>
  <c r="BU8" i="3"/>
  <c r="BT8" i="3"/>
  <c r="BS8" i="3"/>
  <c r="BS55" i="3" s="1"/>
  <c r="BR8" i="3"/>
  <c r="BQ8" i="3"/>
  <c r="BQ55" i="3" s="1"/>
  <c r="BP8" i="3"/>
  <c r="BO8" i="3"/>
  <c r="BO55" i="3" s="1"/>
  <c r="BN8" i="3"/>
  <c r="BM8" i="3"/>
  <c r="BM55" i="3" s="1"/>
  <c r="BL8" i="3"/>
  <c r="BL55" i="3"/>
  <c r="BK8" i="3"/>
  <c r="BK55" i="3"/>
  <c r="BH8" i="3"/>
  <c r="BH55" i="3"/>
  <c r="BG8" i="3"/>
  <c r="BG55" i="3"/>
  <c r="BF8" i="3"/>
  <c r="BE8" i="3"/>
  <c r="BE55" i="3" s="1"/>
  <c r="BD8" i="3"/>
  <c r="BC8" i="3"/>
  <c r="BC55" i="3" s="1"/>
  <c r="BB8" i="3"/>
  <c r="BA8" i="3"/>
  <c r="BA55" i="3" s="1"/>
  <c r="AZ8" i="3"/>
  <c r="AY8" i="3"/>
  <c r="AY55" i="3" s="1"/>
  <c r="AX8" i="3"/>
  <c r="AW8" i="3"/>
  <c r="AV8" i="3"/>
  <c r="AU8" i="3"/>
  <c r="AT8" i="3"/>
  <c r="AS8" i="3"/>
  <c r="AS55" i="3" s="1"/>
  <c r="AR8" i="3"/>
  <c r="AQ8" i="3"/>
  <c r="AQ55" i="3" s="1"/>
  <c r="AN8" i="3"/>
  <c r="AM8" i="3"/>
  <c r="AM55" i="3" s="1"/>
  <c r="AL8" i="3"/>
  <c r="AK8" i="3"/>
  <c r="AK55" i="3" s="1"/>
  <c r="AJ8" i="3"/>
  <c r="AI8" i="3"/>
  <c r="AI55" i="3" s="1"/>
  <c r="AH8" i="3"/>
  <c r="AG8" i="3"/>
  <c r="AG55" i="3" s="1"/>
  <c r="AF8" i="3"/>
  <c r="AF55" i="3"/>
  <c r="AE8" i="3"/>
  <c r="AE55" i="3"/>
  <c r="AD8" i="3"/>
  <c r="AC8" i="3"/>
  <c r="AC55" i="3" s="1"/>
  <c r="AB8" i="3"/>
  <c r="AA8" i="3"/>
  <c r="Z8" i="3"/>
  <c r="Y8" i="3"/>
  <c r="Y55" i="3" s="1"/>
  <c r="X8" i="3"/>
  <c r="X55" i="3"/>
  <c r="W8" i="3"/>
  <c r="W55" i="3"/>
  <c r="T8" i="3"/>
  <c r="S8" i="3"/>
  <c r="S55" i="3" s="1"/>
  <c r="R8" i="3"/>
  <c r="R55" i="3"/>
  <c r="Q8" i="3"/>
  <c r="Q55" i="3"/>
  <c r="P8" i="3"/>
  <c r="O8" i="3"/>
  <c r="O55" i="3" s="1"/>
  <c r="N8" i="3"/>
  <c r="N55" i="3"/>
  <c r="M8" i="3"/>
  <c r="M55" i="3"/>
  <c r="L8" i="3"/>
  <c r="K8" i="3"/>
  <c r="K55" i="3" s="1"/>
  <c r="J8" i="3"/>
  <c r="I8" i="3"/>
  <c r="I55" i="3" s="1"/>
  <c r="H8" i="3"/>
  <c r="G8" i="3"/>
  <c r="G55" i="3" s="1"/>
  <c r="F8" i="3"/>
  <c r="E8" i="3"/>
  <c r="E55" i="3" s="1"/>
  <c r="D8" i="3"/>
  <c r="C8" i="3"/>
  <c r="L55" i="3"/>
  <c r="C54" i="1"/>
  <c r="X54" i="1"/>
  <c r="W54" i="1"/>
  <c r="V54" i="1"/>
  <c r="U54" i="1"/>
  <c r="T54" i="1"/>
  <c r="S54" i="1"/>
  <c r="R54" i="1"/>
  <c r="Q54" i="1"/>
  <c r="P54" i="1"/>
  <c r="O54" i="1"/>
  <c r="N54" i="1"/>
  <c r="M54" i="1"/>
  <c r="L54" i="1"/>
  <c r="K54" i="1"/>
  <c r="J54" i="1"/>
  <c r="I54" i="1"/>
  <c r="H54" i="1"/>
  <c r="G54" i="1"/>
  <c r="F54" i="1"/>
  <c r="E54" i="1"/>
  <c r="D54" i="1"/>
  <c r="C53" i="1"/>
  <c r="X53" i="1"/>
  <c r="W53" i="1"/>
  <c r="V53" i="1"/>
  <c r="U53" i="1"/>
  <c r="T53" i="1"/>
  <c r="S53" i="1"/>
  <c r="R53" i="1"/>
  <c r="Q53" i="1"/>
  <c r="P53" i="1"/>
  <c r="O53" i="1"/>
  <c r="N53" i="1"/>
  <c r="M53" i="1"/>
  <c r="L53" i="1"/>
  <c r="K53" i="1"/>
  <c r="J53" i="1"/>
  <c r="I53" i="1"/>
  <c r="H53" i="1"/>
  <c r="G53" i="1"/>
  <c r="F53" i="1"/>
  <c r="E53" i="1"/>
  <c r="D53" i="1"/>
  <c r="C52" i="1"/>
  <c r="X52" i="1"/>
  <c r="W52" i="1"/>
  <c r="V52" i="1"/>
  <c r="U52" i="1"/>
  <c r="T52" i="1"/>
  <c r="S52" i="1"/>
  <c r="R52" i="1"/>
  <c r="Q52" i="1"/>
  <c r="P52" i="1"/>
  <c r="O52" i="1"/>
  <c r="N52" i="1"/>
  <c r="M52" i="1"/>
  <c r="L52" i="1"/>
  <c r="K52" i="1"/>
  <c r="J52" i="1"/>
  <c r="I52" i="1"/>
  <c r="H52" i="1"/>
  <c r="G52" i="1"/>
  <c r="F52" i="1"/>
  <c r="E52" i="1"/>
  <c r="D52" i="1"/>
  <c r="C51" i="1"/>
  <c r="X51" i="1"/>
  <c r="W51" i="1"/>
  <c r="V51" i="1"/>
  <c r="U51" i="1"/>
  <c r="T51" i="1"/>
  <c r="S51" i="1"/>
  <c r="R51" i="1"/>
  <c r="Q51" i="1"/>
  <c r="P51" i="1"/>
  <c r="O51" i="1"/>
  <c r="N51" i="1"/>
  <c r="M51" i="1"/>
  <c r="L51" i="1"/>
  <c r="K51" i="1"/>
  <c r="J51" i="1"/>
  <c r="I51" i="1"/>
  <c r="H51" i="1"/>
  <c r="G51" i="1"/>
  <c r="F51" i="1"/>
  <c r="E51" i="1"/>
  <c r="D51" i="1"/>
  <c r="C50" i="1"/>
  <c r="X50" i="1"/>
  <c r="W50" i="1"/>
  <c r="V50" i="1"/>
  <c r="U50" i="1"/>
  <c r="T50" i="1"/>
  <c r="S50" i="1"/>
  <c r="R50" i="1"/>
  <c r="Q50" i="1"/>
  <c r="P50" i="1"/>
  <c r="O50" i="1"/>
  <c r="N50" i="1"/>
  <c r="M50" i="1"/>
  <c r="L50" i="1"/>
  <c r="K50" i="1"/>
  <c r="J50" i="1"/>
  <c r="I50" i="1"/>
  <c r="H50" i="1"/>
  <c r="G50" i="1"/>
  <c r="F50" i="1"/>
  <c r="E50" i="1"/>
  <c r="D50" i="1"/>
  <c r="C49" i="1"/>
  <c r="X49" i="1"/>
  <c r="W49" i="1"/>
  <c r="V49" i="1"/>
  <c r="U49" i="1"/>
  <c r="T49" i="1"/>
  <c r="S49" i="1"/>
  <c r="R49" i="1"/>
  <c r="Q49" i="1"/>
  <c r="P49" i="1"/>
  <c r="O49" i="1"/>
  <c r="N49" i="1"/>
  <c r="M49" i="1"/>
  <c r="L49" i="1"/>
  <c r="K49" i="1"/>
  <c r="J49" i="1"/>
  <c r="I49" i="1"/>
  <c r="H49" i="1"/>
  <c r="G49" i="1"/>
  <c r="F49" i="1"/>
  <c r="E49" i="1"/>
  <c r="D49" i="1"/>
  <c r="C48" i="1"/>
  <c r="X48" i="1"/>
  <c r="W48" i="1"/>
  <c r="V48" i="1"/>
  <c r="U48" i="1"/>
  <c r="T48" i="1"/>
  <c r="S48" i="1"/>
  <c r="R48" i="1"/>
  <c r="Q48" i="1"/>
  <c r="P48" i="1"/>
  <c r="O48" i="1"/>
  <c r="N48" i="1"/>
  <c r="M48" i="1"/>
  <c r="L48" i="1"/>
  <c r="K48" i="1"/>
  <c r="J48" i="1"/>
  <c r="I48" i="1"/>
  <c r="H48" i="1"/>
  <c r="G48" i="1"/>
  <c r="F48" i="1"/>
  <c r="E48" i="1"/>
  <c r="D48" i="1"/>
  <c r="C47" i="1"/>
  <c r="X47" i="1"/>
  <c r="W47" i="1"/>
  <c r="V47" i="1"/>
  <c r="U47" i="1"/>
  <c r="T47" i="1"/>
  <c r="S47" i="1"/>
  <c r="R47" i="1"/>
  <c r="Q47" i="1"/>
  <c r="P47" i="1"/>
  <c r="O47" i="1"/>
  <c r="N47" i="1"/>
  <c r="M47" i="1"/>
  <c r="L47" i="1"/>
  <c r="K47" i="1"/>
  <c r="J47" i="1"/>
  <c r="I47" i="1"/>
  <c r="H47" i="1"/>
  <c r="G47" i="1"/>
  <c r="F47" i="1"/>
  <c r="E47" i="1"/>
  <c r="D47" i="1"/>
  <c r="C46" i="1"/>
  <c r="X46" i="1"/>
  <c r="W46" i="1"/>
  <c r="V46" i="1"/>
  <c r="U46" i="1"/>
  <c r="T46" i="1"/>
  <c r="S46" i="1"/>
  <c r="R46" i="1"/>
  <c r="Q46" i="1"/>
  <c r="P46" i="1"/>
  <c r="O46" i="1"/>
  <c r="N46" i="1"/>
  <c r="M46" i="1"/>
  <c r="L46" i="1"/>
  <c r="K46" i="1"/>
  <c r="J46" i="1"/>
  <c r="I46" i="1"/>
  <c r="H46" i="1"/>
  <c r="G46" i="1"/>
  <c r="F46" i="1"/>
  <c r="E46" i="1"/>
  <c r="D46" i="1"/>
  <c r="C45" i="1"/>
  <c r="X45" i="1"/>
  <c r="W45" i="1"/>
  <c r="V45" i="1"/>
  <c r="U45" i="1"/>
  <c r="T45" i="1"/>
  <c r="S45" i="1"/>
  <c r="R45" i="1"/>
  <c r="Q45" i="1"/>
  <c r="P45" i="1"/>
  <c r="O45" i="1"/>
  <c r="N45" i="1"/>
  <c r="M45" i="1"/>
  <c r="L45" i="1"/>
  <c r="K45" i="1"/>
  <c r="J45" i="1"/>
  <c r="I45" i="1"/>
  <c r="H45" i="1"/>
  <c r="G45" i="1"/>
  <c r="F45" i="1"/>
  <c r="E45" i="1"/>
  <c r="D45" i="1"/>
  <c r="C44" i="1"/>
  <c r="X44" i="1"/>
  <c r="W44" i="1"/>
  <c r="V44" i="1"/>
  <c r="U44" i="1"/>
  <c r="T44" i="1"/>
  <c r="S44" i="1"/>
  <c r="R44" i="1"/>
  <c r="Q44" i="1"/>
  <c r="P44" i="1"/>
  <c r="O44" i="1"/>
  <c r="N44" i="1"/>
  <c r="M44" i="1"/>
  <c r="L44" i="1"/>
  <c r="K44" i="1"/>
  <c r="J44" i="1"/>
  <c r="I44" i="1"/>
  <c r="H44" i="1"/>
  <c r="G44" i="1"/>
  <c r="F44" i="1"/>
  <c r="E44" i="1"/>
  <c r="D44" i="1"/>
  <c r="C43" i="1"/>
  <c r="X43" i="1"/>
  <c r="W43" i="1"/>
  <c r="V43" i="1"/>
  <c r="U43" i="1"/>
  <c r="T43" i="1"/>
  <c r="S43" i="1"/>
  <c r="R43" i="1"/>
  <c r="Q43" i="1"/>
  <c r="P43" i="1"/>
  <c r="O43" i="1"/>
  <c r="N43" i="1"/>
  <c r="M43" i="1"/>
  <c r="L43" i="1"/>
  <c r="K43" i="1"/>
  <c r="J43" i="1"/>
  <c r="I43" i="1"/>
  <c r="H43" i="1"/>
  <c r="G43" i="1"/>
  <c r="F43" i="1"/>
  <c r="E43" i="1"/>
  <c r="D43" i="1"/>
  <c r="C42" i="1"/>
  <c r="X42" i="1"/>
  <c r="W42" i="1"/>
  <c r="V42" i="1"/>
  <c r="U42" i="1"/>
  <c r="T42" i="1"/>
  <c r="S42" i="1"/>
  <c r="R42" i="1"/>
  <c r="Q42" i="1"/>
  <c r="P42" i="1"/>
  <c r="O42" i="1"/>
  <c r="N42" i="1"/>
  <c r="M42" i="1"/>
  <c r="L42" i="1"/>
  <c r="K42" i="1"/>
  <c r="J42" i="1"/>
  <c r="I42" i="1"/>
  <c r="H42" i="1"/>
  <c r="G42" i="1"/>
  <c r="F42" i="1"/>
  <c r="E42" i="1"/>
  <c r="D42" i="1"/>
  <c r="C41" i="1"/>
  <c r="X41" i="1"/>
  <c r="W41" i="1"/>
  <c r="V41" i="1"/>
  <c r="U41" i="1"/>
  <c r="T41" i="1"/>
  <c r="S41" i="1"/>
  <c r="R41" i="1"/>
  <c r="Q41" i="1"/>
  <c r="P41" i="1"/>
  <c r="O41" i="1"/>
  <c r="N41" i="1"/>
  <c r="M41" i="1"/>
  <c r="L41" i="1"/>
  <c r="K41" i="1"/>
  <c r="J41" i="1"/>
  <c r="I41" i="1"/>
  <c r="H41" i="1"/>
  <c r="G41" i="1"/>
  <c r="F41" i="1"/>
  <c r="E41" i="1"/>
  <c r="D41" i="1"/>
  <c r="C40" i="1"/>
  <c r="X40" i="1"/>
  <c r="W40" i="1"/>
  <c r="V40" i="1"/>
  <c r="U40" i="1"/>
  <c r="T40" i="1"/>
  <c r="S40" i="1"/>
  <c r="R40" i="1"/>
  <c r="Q40" i="1"/>
  <c r="P40" i="1"/>
  <c r="O40" i="1"/>
  <c r="N40" i="1"/>
  <c r="M40" i="1"/>
  <c r="L40" i="1"/>
  <c r="K40" i="1"/>
  <c r="J40" i="1"/>
  <c r="I40" i="1"/>
  <c r="H40" i="1"/>
  <c r="G40" i="1"/>
  <c r="F40" i="1"/>
  <c r="E40" i="1"/>
  <c r="D40" i="1"/>
  <c r="C39" i="1"/>
  <c r="X39" i="1"/>
  <c r="W39" i="1"/>
  <c r="V39" i="1"/>
  <c r="U39" i="1"/>
  <c r="T39" i="1"/>
  <c r="S39" i="1"/>
  <c r="R39" i="1"/>
  <c r="Q39" i="1"/>
  <c r="P39" i="1"/>
  <c r="O39" i="1"/>
  <c r="N39" i="1"/>
  <c r="M39" i="1"/>
  <c r="L39" i="1"/>
  <c r="K39" i="1"/>
  <c r="J39" i="1"/>
  <c r="I39" i="1"/>
  <c r="H39" i="1"/>
  <c r="G39" i="1"/>
  <c r="F39" i="1"/>
  <c r="E39" i="1"/>
  <c r="D39" i="1"/>
  <c r="C38" i="1"/>
  <c r="X38" i="1"/>
  <c r="W38" i="1"/>
  <c r="V38" i="1"/>
  <c r="U38" i="1"/>
  <c r="T38" i="1"/>
  <c r="S38" i="1"/>
  <c r="R38" i="1"/>
  <c r="Q38" i="1"/>
  <c r="P38" i="1"/>
  <c r="O38" i="1"/>
  <c r="N38" i="1"/>
  <c r="M38" i="1"/>
  <c r="L38" i="1"/>
  <c r="K38" i="1"/>
  <c r="J38" i="1"/>
  <c r="I38" i="1"/>
  <c r="H38" i="1"/>
  <c r="G38" i="1"/>
  <c r="F38" i="1"/>
  <c r="E38" i="1"/>
  <c r="D38" i="1"/>
  <c r="C37" i="1"/>
  <c r="X37" i="1"/>
  <c r="W37" i="1"/>
  <c r="V37" i="1"/>
  <c r="U37" i="1"/>
  <c r="T37" i="1"/>
  <c r="S37" i="1"/>
  <c r="R37" i="1"/>
  <c r="Q37" i="1"/>
  <c r="P37" i="1"/>
  <c r="O37" i="1"/>
  <c r="N37" i="1"/>
  <c r="M37" i="1"/>
  <c r="L37" i="1"/>
  <c r="K37" i="1"/>
  <c r="J37" i="1"/>
  <c r="I37" i="1"/>
  <c r="H37" i="1"/>
  <c r="G37" i="1"/>
  <c r="F37" i="1"/>
  <c r="E37" i="1"/>
  <c r="D37" i="1"/>
  <c r="C36" i="1"/>
  <c r="X36" i="1"/>
  <c r="W36" i="1"/>
  <c r="V36" i="1"/>
  <c r="U36" i="1"/>
  <c r="T36" i="1"/>
  <c r="S36" i="1"/>
  <c r="R36" i="1"/>
  <c r="Q36" i="1"/>
  <c r="P36" i="1"/>
  <c r="O36" i="1"/>
  <c r="N36" i="1"/>
  <c r="M36" i="1"/>
  <c r="L36" i="1"/>
  <c r="K36" i="1"/>
  <c r="J36" i="1"/>
  <c r="I36" i="1"/>
  <c r="H36" i="1"/>
  <c r="G36" i="1"/>
  <c r="F36" i="1"/>
  <c r="E36" i="1"/>
  <c r="D36" i="1"/>
  <c r="C35" i="1"/>
  <c r="X35" i="1"/>
  <c r="W35" i="1"/>
  <c r="V35" i="1"/>
  <c r="U35" i="1"/>
  <c r="T35" i="1"/>
  <c r="S35" i="1"/>
  <c r="R35" i="1"/>
  <c r="Q35" i="1"/>
  <c r="P35" i="1"/>
  <c r="O35" i="1"/>
  <c r="N35" i="1"/>
  <c r="M35" i="1"/>
  <c r="L35" i="1"/>
  <c r="K35" i="1"/>
  <c r="J35" i="1"/>
  <c r="I35" i="1"/>
  <c r="H35" i="1"/>
  <c r="G35" i="1"/>
  <c r="F35" i="1"/>
  <c r="E35" i="1"/>
  <c r="D35" i="1"/>
  <c r="C34" i="1"/>
  <c r="X34" i="1"/>
  <c r="W34" i="1"/>
  <c r="V34" i="1"/>
  <c r="U34" i="1"/>
  <c r="T34" i="1"/>
  <c r="S34" i="1"/>
  <c r="R34" i="1"/>
  <c r="Q34" i="1"/>
  <c r="P34" i="1"/>
  <c r="O34" i="1"/>
  <c r="N34" i="1"/>
  <c r="M34" i="1"/>
  <c r="L34" i="1"/>
  <c r="K34" i="1"/>
  <c r="J34" i="1"/>
  <c r="I34" i="1"/>
  <c r="H34" i="1"/>
  <c r="G34" i="1"/>
  <c r="F34" i="1"/>
  <c r="E34" i="1"/>
  <c r="D34" i="1"/>
  <c r="D33" i="1"/>
  <c r="X33" i="1"/>
  <c r="W33" i="1"/>
  <c r="V33" i="1"/>
  <c r="U33" i="1"/>
  <c r="T33" i="1"/>
  <c r="S33" i="1"/>
  <c r="R33" i="1"/>
  <c r="Q33" i="1"/>
  <c r="P33" i="1"/>
  <c r="O33" i="1"/>
  <c r="N33" i="1"/>
  <c r="M33" i="1"/>
  <c r="L33" i="1"/>
  <c r="K33" i="1"/>
  <c r="J33" i="1"/>
  <c r="I33" i="1"/>
  <c r="H33" i="1"/>
  <c r="G33" i="1"/>
  <c r="F33" i="1"/>
  <c r="E33" i="1"/>
  <c r="C33" i="1"/>
  <c r="C32" i="1"/>
  <c r="X32" i="1"/>
  <c r="W32" i="1"/>
  <c r="V32" i="1"/>
  <c r="U32" i="1"/>
  <c r="T32" i="1"/>
  <c r="S32" i="1"/>
  <c r="R32" i="1"/>
  <c r="Q32" i="1"/>
  <c r="P32" i="1"/>
  <c r="O32" i="1"/>
  <c r="N32" i="1"/>
  <c r="M32" i="1"/>
  <c r="L32" i="1"/>
  <c r="K32" i="1"/>
  <c r="J32" i="1"/>
  <c r="I32" i="1"/>
  <c r="H32" i="1"/>
  <c r="G32" i="1"/>
  <c r="F32" i="1"/>
  <c r="E32" i="1"/>
  <c r="D32" i="1"/>
  <c r="C31" i="1"/>
  <c r="X31" i="1"/>
  <c r="W31" i="1"/>
  <c r="V31" i="1"/>
  <c r="U31" i="1"/>
  <c r="T31" i="1"/>
  <c r="S31" i="1"/>
  <c r="R31" i="1"/>
  <c r="Q31" i="1"/>
  <c r="P31" i="1"/>
  <c r="O31" i="1"/>
  <c r="N31" i="1"/>
  <c r="M31" i="1"/>
  <c r="L31" i="1"/>
  <c r="K31" i="1"/>
  <c r="J31" i="1"/>
  <c r="I31" i="1"/>
  <c r="H31" i="1"/>
  <c r="G31" i="1"/>
  <c r="F31" i="1"/>
  <c r="E31" i="1"/>
  <c r="D31" i="1"/>
  <c r="C30" i="1"/>
  <c r="X30" i="1"/>
  <c r="W30" i="1"/>
  <c r="V30" i="1"/>
  <c r="U30" i="1"/>
  <c r="T30" i="1"/>
  <c r="S30" i="1"/>
  <c r="R30" i="1"/>
  <c r="Q30" i="1"/>
  <c r="P30" i="1"/>
  <c r="O30" i="1"/>
  <c r="N30" i="1"/>
  <c r="M30" i="1"/>
  <c r="L30" i="1"/>
  <c r="K30" i="1"/>
  <c r="J30" i="1"/>
  <c r="I30" i="1"/>
  <c r="H30" i="1"/>
  <c r="G30" i="1"/>
  <c r="F30" i="1"/>
  <c r="E30" i="1"/>
  <c r="D30" i="1"/>
  <c r="C29" i="1"/>
  <c r="X29" i="1"/>
  <c r="W29" i="1"/>
  <c r="V29" i="1"/>
  <c r="U29" i="1"/>
  <c r="T29" i="1"/>
  <c r="S29" i="1"/>
  <c r="R29" i="1"/>
  <c r="Q29" i="1"/>
  <c r="P29" i="1"/>
  <c r="O29" i="1"/>
  <c r="N29" i="1"/>
  <c r="M29" i="1"/>
  <c r="L29" i="1"/>
  <c r="K29" i="1"/>
  <c r="J29" i="1"/>
  <c r="I29" i="1"/>
  <c r="H29" i="1"/>
  <c r="G29" i="1"/>
  <c r="F29" i="1"/>
  <c r="E29" i="1"/>
  <c r="D29" i="1"/>
  <c r="C28" i="1"/>
  <c r="X28" i="1"/>
  <c r="W28" i="1"/>
  <c r="V28" i="1"/>
  <c r="U28" i="1"/>
  <c r="T28" i="1"/>
  <c r="S28" i="1"/>
  <c r="R28" i="1"/>
  <c r="Q28" i="1"/>
  <c r="P28" i="1"/>
  <c r="O28" i="1"/>
  <c r="N28" i="1"/>
  <c r="M28" i="1"/>
  <c r="L28" i="1"/>
  <c r="K28" i="1"/>
  <c r="J28" i="1"/>
  <c r="I28" i="1"/>
  <c r="H28" i="1"/>
  <c r="G28" i="1"/>
  <c r="F28" i="1"/>
  <c r="E28" i="1"/>
  <c r="D28" i="1"/>
  <c r="C27" i="1"/>
  <c r="X27" i="1"/>
  <c r="W27" i="1"/>
  <c r="V27" i="1"/>
  <c r="U27" i="1"/>
  <c r="T27" i="1"/>
  <c r="S27" i="1"/>
  <c r="R27" i="1"/>
  <c r="Q27" i="1"/>
  <c r="P27" i="1"/>
  <c r="O27" i="1"/>
  <c r="N27" i="1"/>
  <c r="M27" i="1"/>
  <c r="L27" i="1"/>
  <c r="K27" i="1"/>
  <c r="J27" i="1"/>
  <c r="I27" i="1"/>
  <c r="H27" i="1"/>
  <c r="G27" i="1"/>
  <c r="F27" i="1"/>
  <c r="E27" i="1"/>
  <c r="D27" i="1"/>
  <c r="C26" i="1"/>
  <c r="X26" i="1"/>
  <c r="W26" i="1"/>
  <c r="V26" i="1"/>
  <c r="U26" i="1"/>
  <c r="T26" i="1"/>
  <c r="S26" i="1"/>
  <c r="R26" i="1"/>
  <c r="Q26" i="1"/>
  <c r="P26" i="1"/>
  <c r="O26" i="1"/>
  <c r="N26" i="1"/>
  <c r="M26" i="1"/>
  <c r="L26" i="1"/>
  <c r="K26" i="1"/>
  <c r="J26" i="1"/>
  <c r="I26" i="1"/>
  <c r="H26" i="1"/>
  <c r="G26" i="1"/>
  <c r="F26" i="1"/>
  <c r="E26" i="1"/>
  <c r="D26" i="1"/>
  <c r="C25" i="1"/>
  <c r="X25" i="1"/>
  <c r="W25" i="1"/>
  <c r="V25" i="1"/>
  <c r="U25" i="1"/>
  <c r="T25" i="1"/>
  <c r="S25" i="1"/>
  <c r="R25" i="1"/>
  <c r="Q25" i="1"/>
  <c r="P25" i="1"/>
  <c r="O25" i="1"/>
  <c r="N25" i="1"/>
  <c r="M25" i="1"/>
  <c r="L25" i="1"/>
  <c r="K25" i="1"/>
  <c r="J25" i="1"/>
  <c r="I25" i="1"/>
  <c r="H25" i="1"/>
  <c r="G25" i="1"/>
  <c r="F25" i="1"/>
  <c r="E25" i="1"/>
  <c r="D25" i="1"/>
  <c r="C24" i="1"/>
  <c r="X24" i="1"/>
  <c r="W24" i="1"/>
  <c r="V24" i="1"/>
  <c r="U24" i="1"/>
  <c r="T24" i="1"/>
  <c r="S24" i="1"/>
  <c r="R24" i="1"/>
  <c r="Q24" i="1"/>
  <c r="P24" i="1"/>
  <c r="O24" i="1"/>
  <c r="N24" i="1"/>
  <c r="M24" i="1"/>
  <c r="L24" i="1"/>
  <c r="K24" i="1"/>
  <c r="J24" i="1"/>
  <c r="I24" i="1"/>
  <c r="H24" i="1"/>
  <c r="G24" i="1"/>
  <c r="F24" i="1"/>
  <c r="E24" i="1"/>
  <c r="D24" i="1"/>
  <c r="C23" i="1"/>
  <c r="X23" i="1"/>
  <c r="W23" i="1"/>
  <c r="V23" i="1"/>
  <c r="U23" i="1"/>
  <c r="T23" i="1"/>
  <c r="S23" i="1"/>
  <c r="R23" i="1"/>
  <c r="Q23" i="1"/>
  <c r="P23" i="1"/>
  <c r="O23" i="1"/>
  <c r="N23" i="1"/>
  <c r="M23" i="1"/>
  <c r="L23" i="1"/>
  <c r="K23" i="1"/>
  <c r="J23" i="1"/>
  <c r="I23" i="1"/>
  <c r="H23" i="1"/>
  <c r="G23" i="1"/>
  <c r="F23" i="1"/>
  <c r="E23" i="1"/>
  <c r="D23" i="1"/>
  <c r="C22" i="1"/>
  <c r="X22" i="1"/>
  <c r="W22" i="1"/>
  <c r="V22" i="1"/>
  <c r="U22" i="1"/>
  <c r="T22" i="1"/>
  <c r="S22" i="1"/>
  <c r="R22" i="1"/>
  <c r="Q22" i="1"/>
  <c r="P22" i="1"/>
  <c r="O22" i="1"/>
  <c r="N22" i="1"/>
  <c r="M22" i="1"/>
  <c r="L22" i="1"/>
  <c r="K22" i="1"/>
  <c r="J22" i="1"/>
  <c r="I22" i="1"/>
  <c r="H22" i="1"/>
  <c r="G22" i="1"/>
  <c r="F22" i="1"/>
  <c r="E22" i="1"/>
  <c r="D22" i="1"/>
  <c r="C21" i="1"/>
  <c r="X21" i="1"/>
  <c r="W21" i="1"/>
  <c r="V21" i="1"/>
  <c r="U21" i="1"/>
  <c r="T21" i="1"/>
  <c r="S21" i="1"/>
  <c r="R21" i="1"/>
  <c r="Q21" i="1"/>
  <c r="P21" i="1"/>
  <c r="O21" i="1"/>
  <c r="N21" i="1"/>
  <c r="M21" i="1"/>
  <c r="L21" i="1"/>
  <c r="K21" i="1"/>
  <c r="J21" i="1"/>
  <c r="I21" i="1"/>
  <c r="H21" i="1"/>
  <c r="G21" i="1"/>
  <c r="F21" i="1"/>
  <c r="E21" i="1"/>
  <c r="D21" i="1"/>
  <c r="C20" i="1"/>
  <c r="X20" i="1"/>
  <c r="W20" i="1"/>
  <c r="V20" i="1"/>
  <c r="U20" i="1"/>
  <c r="T20" i="1"/>
  <c r="S20" i="1"/>
  <c r="R20" i="1"/>
  <c r="Q20" i="1"/>
  <c r="P20" i="1"/>
  <c r="O20" i="1"/>
  <c r="N20" i="1"/>
  <c r="M20" i="1"/>
  <c r="L20" i="1"/>
  <c r="K20" i="1"/>
  <c r="J20" i="1"/>
  <c r="I20" i="1"/>
  <c r="H20" i="1"/>
  <c r="G20" i="1"/>
  <c r="F20" i="1"/>
  <c r="E20" i="1"/>
  <c r="D20" i="1"/>
  <c r="C19" i="1"/>
  <c r="X19" i="1"/>
  <c r="W19" i="1"/>
  <c r="V19" i="1"/>
  <c r="U19" i="1"/>
  <c r="T19" i="1"/>
  <c r="S19" i="1"/>
  <c r="R19" i="1"/>
  <c r="Q19" i="1"/>
  <c r="P19" i="1"/>
  <c r="O19" i="1"/>
  <c r="N19" i="1"/>
  <c r="M19" i="1"/>
  <c r="L19" i="1"/>
  <c r="K19" i="1"/>
  <c r="J19" i="1"/>
  <c r="I19" i="1"/>
  <c r="H19" i="1"/>
  <c r="G19" i="1"/>
  <c r="F19" i="1"/>
  <c r="E19" i="1"/>
  <c r="D19" i="1"/>
  <c r="C18" i="1"/>
  <c r="X18" i="1"/>
  <c r="W18" i="1"/>
  <c r="V18" i="1"/>
  <c r="U18" i="1"/>
  <c r="T18" i="1"/>
  <c r="S18" i="1"/>
  <c r="R18" i="1"/>
  <c r="Q18" i="1"/>
  <c r="P18" i="1"/>
  <c r="O18" i="1"/>
  <c r="N18" i="1"/>
  <c r="M18" i="1"/>
  <c r="L18" i="1"/>
  <c r="K18" i="1"/>
  <c r="J18" i="1"/>
  <c r="I18" i="1"/>
  <c r="H18" i="1"/>
  <c r="G18" i="1"/>
  <c r="F18" i="1"/>
  <c r="E18" i="1"/>
  <c r="D18" i="1"/>
  <c r="C17" i="1"/>
  <c r="X17" i="1"/>
  <c r="W17" i="1"/>
  <c r="V17" i="1"/>
  <c r="U17" i="1"/>
  <c r="T17" i="1"/>
  <c r="S17" i="1"/>
  <c r="R17" i="1"/>
  <c r="Q17" i="1"/>
  <c r="P17" i="1"/>
  <c r="O17" i="1"/>
  <c r="N17" i="1"/>
  <c r="M17" i="1"/>
  <c r="L17" i="1"/>
  <c r="K17" i="1"/>
  <c r="J17" i="1"/>
  <c r="I17" i="1"/>
  <c r="H17" i="1"/>
  <c r="G17" i="1"/>
  <c r="F17" i="1"/>
  <c r="E17" i="1"/>
  <c r="D17" i="1"/>
  <c r="C16" i="1"/>
  <c r="X16" i="1"/>
  <c r="W16" i="1"/>
  <c r="V16" i="1"/>
  <c r="U16" i="1"/>
  <c r="T16" i="1"/>
  <c r="S16" i="1"/>
  <c r="R16" i="1"/>
  <c r="Q16" i="1"/>
  <c r="P16" i="1"/>
  <c r="O16" i="1"/>
  <c r="N16" i="1"/>
  <c r="M16" i="1"/>
  <c r="L16" i="1"/>
  <c r="K16" i="1"/>
  <c r="J16" i="1"/>
  <c r="I16" i="1"/>
  <c r="H16" i="1"/>
  <c r="G16" i="1"/>
  <c r="F16" i="1"/>
  <c r="E16" i="1"/>
  <c r="D16" i="1"/>
  <c r="C15" i="1"/>
  <c r="X15" i="1"/>
  <c r="W15" i="1"/>
  <c r="V15" i="1"/>
  <c r="U15" i="1"/>
  <c r="T15" i="1"/>
  <c r="S15" i="1"/>
  <c r="R15" i="1"/>
  <c r="Q15" i="1"/>
  <c r="P15" i="1"/>
  <c r="O15" i="1"/>
  <c r="N15" i="1"/>
  <c r="M15" i="1"/>
  <c r="L15" i="1"/>
  <c r="K15" i="1"/>
  <c r="J15" i="1"/>
  <c r="I15" i="1"/>
  <c r="H15" i="1"/>
  <c r="G15" i="1"/>
  <c r="F15" i="1"/>
  <c r="E15" i="1"/>
  <c r="D15" i="1"/>
  <c r="C14" i="1"/>
  <c r="X14" i="1"/>
  <c r="W14" i="1"/>
  <c r="V14" i="1"/>
  <c r="U14" i="1"/>
  <c r="T14" i="1"/>
  <c r="S14" i="1"/>
  <c r="R14" i="1"/>
  <c r="Q14" i="1"/>
  <c r="P14" i="1"/>
  <c r="O14" i="1"/>
  <c r="N14" i="1"/>
  <c r="M14" i="1"/>
  <c r="L14" i="1"/>
  <c r="K14" i="1"/>
  <c r="J14" i="1"/>
  <c r="I14" i="1"/>
  <c r="H14" i="1"/>
  <c r="G14" i="1"/>
  <c r="F14" i="1"/>
  <c r="E14" i="1"/>
  <c r="D14" i="1"/>
  <c r="C13" i="1"/>
  <c r="X13" i="1"/>
  <c r="W13" i="1"/>
  <c r="V13" i="1"/>
  <c r="U13" i="1"/>
  <c r="T13" i="1"/>
  <c r="S13" i="1"/>
  <c r="R13" i="1"/>
  <c r="Q13" i="1"/>
  <c r="P13" i="1"/>
  <c r="O13" i="1"/>
  <c r="N13" i="1"/>
  <c r="M13" i="1"/>
  <c r="L13" i="1"/>
  <c r="K13" i="1"/>
  <c r="J13" i="1"/>
  <c r="I13" i="1"/>
  <c r="H13" i="1"/>
  <c r="G13" i="1"/>
  <c r="F13" i="1"/>
  <c r="E13" i="1"/>
  <c r="D13" i="1"/>
  <c r="C12" i="1"/>
  <c r="X12" i="1"/>
  <c r="W12" i="1"/>
  <c r="V12" i="1"/>
  <c r="U12" i="1"/>
  <c r="T12" i="1"/>
  <c r="S12" i="1"/>
  <c r="R12" i="1"/>
  <c r="Q12" i="1"/>
  <c r="P12" i="1"/>
  <c r="O12" i="1"/>
  <c r="N12" i="1"/>
  <c r="M12" i="1"/>
  <c r="L12" i="1"/>
  <c r="K12" i="1"/>
  <c r="J12" i="1"/>
  <c r="I12" i="1"/>
  <c r="H12" i="1"/>
  <c r="G12" i="1"/>
  <c r="F12" i="1"/>
  <c r="E12" i="1"/>
  <c r="D12" i="1"/>
  <c r="C11" i="1"/>
  <c r="X11" i="1"/>
  <c r="W11" i="1"/>
  <c r="V11" i="1"/>
  <c r="U11" i="1"/>
  <c r="T11" i="1"/>
  <c r="S11" i="1"/>
  <c r="R11" i="1"/>
  <c r="Q11" i="1"/>
  <c r="P11" i="1"/>
  <c r="O11" i="1"/>
  <c r="N11" i="1"/>
  <c r="M11" i="1"/>
  <c r="L11" i="1"/>
  <c r="K11" i="1"/>
  <c r="J11" i="1"/>
  <c r="I11" i="1"/>
  <c r="H11" i="1"/>
  <c r="G11" i="1"/>
  <c r="F11" i="1"/>
  <c r="E11" i="1"/>
  <c r="D11" i="1"/>
  <c r="C10" i="1"/>
  <c r="X10" i="1"/>
  <c r="W10" i="1"/>
  <c r="V10" i="1"/>
  <c r="U10" i="1"/>
  <c r="T10" i="1"/>
  <c r="S10" i="1"/>
  <c r="R10" i="1"/>
  <c r="Q10" i="1"/>
  <c r="Q55" i="1"/>
  <c r="P10" i="1"/>
  <c r="O10" i="1"/>
  <c r="N10" i="1"/>
  <c r="M10" i="1"/>
  <c r="L10" i="1"/>
  <c r="K10" i="1"/>
  <c r="K55" i="1" s="1"/>
  <c r="J10" i="1"/>
  <c r="I10" i="1"/>
  <c r="H10" i="1"/>
  <c r="G10" i="1"/>
  <c r="F10" i="1"/>
  <c r="E10" i="1"/>
  <c r="D10" i="1"/>
  <c r="D9" i="1"/>
  <c r="X9" i="1"/>
  <c r="W9" i="1"/>
  <c r="V9" i="1"/>
  <c r="U9" i="1"/>
  <c r="T9" i="1"/>
  <c r="T55" i="1"/>
  <c r="S9" i="1"/>
  <c r="R9" i="1"/>
  <c r="Q9" i="1"/>
  <c r="P9" i="1"/>
  <c r="O9" i="1"/>
  <c r="N9" i="1"/>
  <c r="M9" i="1"/>
  <c r="L9" i="1"/>
  <c r="K9" i="1"/>
  <c r="J9" i="1"/>
  <c r="I9" i="1"/>
  <c r="H9" i="1"/>
  <c r="G9" i="1"/>
  <c r="F9" i="1"/>
  <c r="E9" i="1"/>
  <c r="C9" i="1"/>
  <c r="X8" i="1"/>
  <c r="X55" i="1"/>
  <c r="W8" i="1"/>
  <c r="W55" i="1" s="1"/>
  <c r="V8" i="1"/>
  <c r="V55" i="1" s="1"/>
  <c r="U8" i="1"/>
  <c r="U55" i="1"/>
  <c r="T8" i="1"/>
  <c r="S8" i="1"/>
  <c r="S55" i="1" s="1"/>
  <c r="R8" i="1"/>
  <c r="R55" i="1" s="1"/>
  <c r="Q8" i="1"/>
  <c r="P8" i="1"/>
  <c r="P55" i="1" s="1"/>
  <c r="O8" i="1"/>
  <c r="O55" i="1" s="1"/>
  <c r="N8" i="1"/>
  <c r="N55" i="1" s="1"/>
  <c r="M8" i="1"/>
  <c r="M55" i="1" s="1"/>
  <c r="L8" i="1"/>
  <c r="L55" i="1" s="1"/>
  <c r="K8" i="1"/>
  <c r="J8" i="1"/>
  <c r="J55" i="1" s="1"/>
  <c r="I8" i="1"/>
  <c r="I55" i="1" s="1"/>
  <c r="H8" i="1"/>
  <c r="H55" i="1" s="1"/>
  <c r="G8" i="1"/>
  <c r="F8" i="1"/>
  <c r="F55" i="1" s="1"/>
  <c r="E8" i="1"/>
  <c r="E55" i="1" s="1"/>
  <c r="D8" i="1"/>
  <c r="D55" i="1"/>
  <c r="C8" i="1"/>
  <c r="C55" i="1"/>
  <c r="G55" i="1"/>
  <c r="CA55" i="3" l="1"/>
  <c r="CI55" i="3"/>
  <c r="AU55" i="3"/>
  <c r="CO55" i="3"/>
  <c r="BU55" i="3"/>
  <c r="BY55" i="3"/>
  <c r="CE55" i="3"/>
  <c r="CG55" i="3"/>
  <c r="AW55" i="3"/>
  <c r="CM55" i="3"/>
  <c r="AX55" i="3"/>
  <c r="CL55" i="3"/>
  <c r="AA55" i="3"/>
  <c r="C55" i="3"/>
  <c r="P55" i="3"/>
  <c r="AV55" i="3"/>
  <c r="O52" i="4"/>
  <c r="O32" i="4"/>
  <c r="O38" i="4"/>
  <c r="O46" i="4"/>
  <c r="O48" i="4"/>
  <c r="O50" i="4"/>
  <c r="O24" i="4"/>
  <c r="O15" i="4"/>
  <c r="O65" i="4"/>
  <c r="O69" i="4"/>
  <c r="O9" i="4"/>
  <c r="O42" i="4"/>
  <c r="O68" i="4"/>
  <c r="O58" i="4"/>
  <c r="O75" i="4"/>
  <c r="O47" i="4"/>
  <c r="O8" i="4"/>
  <c r="O21" i="4"/>
  <c r="O57" i="4"/>
  <c r="O59" i="4"/>
  <c r="O61" i="4"/>
  <c r="O63" i="4"/>
  <c r="O66" i="4"/>
  <c r="O70" i="4"/>
  <c r="O72" i="4"/>
  <c r="O74" i="4"/>
  <c r="O10" i="4"/>
  <c r="O33" i="4"/>
  <c r="O43" i="4"/>
  <c r="O51" i="4"/>
  <c r="O62" i="4"/>
  <c r="O7" i="4"/>
  <c r="O22" i="4"/>
  <c r="O31" i="4"/>
  <c r="O77" i="4"/>
  <c r="O73" i="4"/>
  <c r="O55" i="4"/>
  <c r="O76" i="4"/>
  <c r="O17" i="4"/>
  <c r="O19" i="4"/>
  <c r="O23" i="4"/>
  <c r="O29" i="4"/>
  <c r="O37" i="4"/>
  <c r="O39" i="4"/>
  <c r="O49" i="4"/>
  <c r="O56" i="4"/>
  <c r="O60" i="4"/>
  <c r="O16" i="4"/>
  <c r="O20" i="4"/>
  <c r="D55" i="3"/>
  <c r="F55" i="3"/>
  <c r="H55" i="3"/>
  <c r="J55" i="3"/>
  <c r="Z55" i="3"/>
  <c r="AB55" i="3"/>
  <c r="AD55" i="3"/>
  <c r="AH55" i="3"/>
  <c r="AJ55" i="3"/>
  <c r="AL55" i="3"/>
  <c r="AN55" i="3"/>
  <c r="AR55" i="3"/>
  <c r="AT55" i="3"/>
  <c r="AZ55" i="3"/>
  <c r="BD55" i="3"/>
  <c r="BF55" i="3"/>
  <c r="BN55" i="3"/>
  <c r="BR55" i="3"/>
  <c r="BT55" i="3"/>
  <c r="BX55" i="3"/>
  <c r="CR55" i="3"/>
  <c r="DB55" i="3"/>
  <c r="DD55" i="3"/>
  <c r="BB55" i="3"/>
  <c r="O18" i="4"/>
  <c r="O64" i="4"/>
  <c r="O67" i="4"/>
  <c r="O71" i="4"/>
  <c r="O78" i="4"/>
</calcChain>
</file>

<file path=xl/sharedStrings.xml><?xml version="1.0" encoding="utf-8"?>
<sst xmlns="http://schemas.openxmlformats.org/spreadsheetml/2006/main" count="1296" uniqueCount="324">
  <si>
    <t>伝染病の</t>
  </si>
  <si>
    <t>流行性</t>
  </si>
  <si>
    <t>炭疽</t>
  </si>
  <si>
    <t>結核病</t>
  </si>
  <si>
    <t>伝染性海</t>
  </si>
  <si>
    <t>腐蛆病</t>
  </si>
  <si>
    <t>種　　類</t>
  </si>
  <si>
    <t>脳炎</t>
  </si>
  <si>
    <t>病</t>
  </si>
  <si>
    <t>綿状脳症</t>
  </si>
  <si>
    <t>家畜の種類</t>
  </si>
  <si>
    <t>豚</t>
  </si>
  <si>
    <t>牛</t>
  </si>
  <si>
    <t>めん羊</t>
  </si>
  <si>
    <t>馬</t>
  </si>
  <si>
    <t>鶏</t>
  </si>
  <si>
    <t>みつばち</t>
  </si>
  <si>
    <t>戸</t>
  </si>
  <si>
    <t>頭</t>
  </si>
  <si>
    <t>羽</t>
  </si>
  <si>
    <t>群</t>
  </si>
  <si>
    <t>数</t>
  </si>
  <si>
    <t>01</t>
  </si>
  <si>
    <t>北海道</t>
  </si>
  <si>
    <t>02</t>
  </si>
  <si>
    <t>03</t>
  </si>
  <si>
    <t>04</t>
  </si>
  <si>
    <t>05</t>
  </si>
  <si>
    <t>06</t>
  </si>
  <si>
    <t>07</t>
  </si>
  <si>
    <t>09</t>
  </si>
  <si>
    <t>10</t>
  </si>
  <si>
    <t>11</t>
  </si>
  <si>
    <t>12</t>
  </si>
  <si>
    <t>13</t>
  </si>
  <si>
    <t>14</t>
  </si>
  <si>
    <t>神奈川</t>
  </si>
  <si>
    <t>15</t>
  </si>
  <si>
    <t>16</t>
  </si>
  <si>
    <t>17</t>
  </si>
  <si>
    <t>19</t>
  </si>
  <si>
    <t>20</t>
  </si>
  <si>
    <t>21</t>
  </si>
  <si>
    <t>22</t>
  </si>
  <si>
    <t>23</t>
  </si>
  <si>
    <t>24</t>
  </si>
  <si>
    <t>25</t>
  </si>
  <si>
    <t>26</t>
  </si>
  <si>
    <t>27</t>
  </si>
  <si>
    <t>29</t>
  </si>
  <si>
    <t>30</t>
  </si>
  <si>
    <t>和歌山</t>
  </si>
  <si>
    <t>31</t>
  </si>
  <si>
    <t>32</t>
  </si>
  <si>
    <t>33</t>
  </si>
  <si>
    <t>34</t>
  </si>
  <si>
    <t>35</t>
  </si>
  <si>
    <t>36</t>
  </si>
  <si>
    <t>37</t>
  </si>
  <si>
    <t>39</t>
  </si>
  <si>
    <t>40</t>
  </si>
  <si>
    <t>41</t>
  </si>
  <si>
    <t>42</t>
  </si>
  <si>
    <t>43</t>
  </si>
  <si>
    <t>44</t>
  </si>
  <si>
    <t>45</t>
  </si>
  <si>
    <t>46</t>
  </si>
  <si>
    <t>鹿児島</t>
  </si>
  <si>
    <t>47</t>
  </si>
  <si>
    <t>疾病名</t>
  </si>
  <si>
    <t>１月</t>
  </si>
  <si>
    <t>２月</t>
  </si>
  <si>
    <t>３月</t>
  </si>
  <si>
    <t>４月</t>
  </si>
  <si>
    <t>５月</t>
  </si>
  <si>
    <t>６月</t>
  </si>
  <si>
    <t>７月</t>
  </si>
  <si>
    <t>８月</t>
  </si>
  <si>
    <t>９月</t>
  </si>
  <si>
    <t>１０月</t>
  </si>
  <si>
    <t>１１月</t>
  </si>
  <si>
    <t>１２月</t>
  </si>
  <si>
    <t>計</t>
  </si>
  <si>
    <t>流行性脳炎</t>
  </si>
  <si>
    <t>豚丹毒</t>
  </si>
  <si>
    <t>届出伝染病</t>
  </si>
  <si>
    <t>牛ｳｲﾙｽ性</t>
  </si>
  <si>
    <t>牛伝染性</t>
  </si>
  <si>
    <t>牛白血病</t>
  </si>
  <si>
    <t>破傷風</t>
  </si>
  <si>
    <t>気腫疽</t>
  </si>
  <si>
    <t>ﾈｵｽﾎﾟﾗ症</t>
  </si>
  <si>
    <t>牛バエ</t>
  </si>
  <si>
    <t>馬鼻肺炎</t>
  </si>
  <si>
    <t>馬伝染性</t>
  </si>
  <si>
    <t>伝染性</t>
  </si>
  <si>
    <t>豚流行性</t>
  </si>
  <si>
    <t>萎縮性</t>
  </si>
  <si>
    <t>豚赤痢</t>
  </si>
  <si>
    <t>鶏痘</t>
  </si>
  <si>
    <t>マレック病</t>
  </si>
  <si>
    <t>伝染性ﾌｧﾌﾞﾘ</t>
  </si>
  <si>
    <t>鶏白血病</t>
  </si>
  <si>
    <t>鶏ﾏｲｺﾌﾟﾗｽﾞﾏ</t>
  </si>
  <si>
    <t>バロア病</t>
  </si>
  <si>
    <t>チョーク病</t>
  </si>
  <si>
    <t>の　種　類</t>
  </si>
  <si>
    <t>下痢・粘膜病</t>
  </si>
  <si>
    <t>鼻気管炎</t>
  </si>
  <si>
    <t>幼虫症</t>
  </si>
  <si>
    <t>子宮炎</t>
  </si>
  <si>
    <t>胃腸炎</t>
  </si>
  <si>
    <t>障害症候群</t>
  </si>
  <si>
    <t>下痢</t>
  </si>
  <si>
    <t>鼻炎</t>
  </si>
  <si>
    <t>気管支炎</t>
  </si>
  <si>
    <t>喉頭気管炎</t>
  </si>
  <si>
    <t>しか</t>
  </si>
  <si>
    <t>犬</t>
  </si>
  <si>
    <t>破傷風　　（牛）</t>
  </si>
  <si>
    <t>　　　　　 　（馬）</t>
  </si>
  <si>
    <t>ｻﾙﾓﾈﾗ症 （牛）</t>
  </si>
  <si>
    <t>　　　　　 　（豚）</t>
  </si>
  <si>
    <t>オーエスキー病</t>
  </si>
  <si>
    <t>伝染性胃腸炎</t>
  </si>
  <si>
    <t>平成１１年合計</t>
    <phoneticPr fontId="2"/>
  </si>
  <si>
    <t xml:space="preserve">ヨーネ病 </t>
    <phoneticPr fontId="2"/>
  </si>
  <si>
    <t>アカバネ病（牛）</t>
    <rPh sb="6" eb="7">
      <t>ウシ</t>
    </rPh>
    <phoneticPr fontId="2"/>
  </si>
  <si>
    <t>１１月</t>
    <phoneticPr fontId="2"/>
  </si>
  <si>
    <t>ﾁｭｳｻﾞﾝ病</t>
    <rPh sb="0" eb="7">
      <t>チュウザンビョウ</t>
    </rPh>
    <phoneticPr fontId="2"/>
  </si>
  <si>
    <t>ﾚﾌﾟﾄｽﾋﾟﾗ症（犬）</t>
    <rPh sb="10" eb="11">
      <t>イヌ</t>
    </rPh>
    <phoneticPr fontId="2"/>
  </si>
  <si>
    <t>１１月</t>
    <phoneticPr fontId="2"/>
  </si>
  <si>
    <t>　　　　　 　（鶏）</t>
    <rPh sb="8" eb="9">
      <t>ニワトリ</t>
    </rPh>
    <phoneticPr fontId="2"/>
  </si>
  <si>
    <t>伝染性膿疱性</t>
    <rPh sb="0" eb="3">
      <t>デンセンセイ</t>
    </rPh>
    <rPh sb="3" eb="4">
      <t>ノウ</t>
    </rPh>
    <rPh sb="4" eb="5">
      <t>ホウ</t>
    </rPh>
    <rPh sb="5" eb="6">
      <t>セイ</t>
    </rPh>
    <phoneticPr fontId="2"/>
  </si>
  <si>
    <t>豚繁殖・呼吸(豚)</t>
    <rPh sb="7" eb="8">
      <t>ブタ</t>
    </rPh>
    <phoneticPr fontId="2"/>
  </si>
  <si>
    <t>１１月</t>
    <phoneticPr fontId="2"/>
  </si>
  <si>
    <t>めん羊</t>
    <rPh sb="0" eb="3">
      <t>メンヨウ</t>
    </rPh>
    <phoneticPr fontId="2"/>
  </si>
  <si>
    <t>08</t>
    <phoneticPr fontId="2"/>
  </si>
  <si>
    <t>18</t>
    <phoneticPr fontId="2"/>
  </si>
  <si>
    <t>28</t>
    <phoneticPr fontId="2"/>
  </si>
  <si>
    <t>38</t>
    <phoneticPr fontId="2"/>
  </si>
  <si>
    <t>注）　同一の個体が複数の疾病に感染している場合はそれぞれの疾病の発生とする。</t>
    <phoneticPr fontId="2"/>
  </si>
  <si>
    <t>病</t>
    <rPh sb="0" eb="1">
      <t>ビョウ</t>
    </rPh>
    <phoneticPr fontId="2"/>
  </si>
  <si>
    <t>牛</t>
    <rPh sb="0" eb="1">
      <t>ウシ</t>
    </rPh>
    <phoneticPr fontId="2"/>
  </si>
  <si>
    <t>牛丘疹性</t>
    <rPh sb="0" eb="1">
      <t>ウシ</t>
    </rPh>
    <rPh sb="1" eb="4">
      <t>キュウシンセイ</t>
    </rPh>
    <phoneticPr fontId="2"/>
  </si>
  <si>
    <t>口炎</t>
    <rPh sb="0" eb="2">
      <t>コウエン</t>
    </rPh>
    <phoneticPr fontId="2"/>
  </si>
  <si>
    <t>鶏</t>
    <rPh sb="0" eb="1">
      <t>ニワトリ</t>
    </rPh>
    <phoneticPr fontId="2"/>
  </si>
  <si>
    <t>羽</t>
    <rPh sb="0" eb="1">
      <t>ハネ</t>
    </rPh>
    <phoneticPr fontId="2"/>
  </si>
  <si>
    <t>あひる</t>
    <phoneticPr fontId="2"/>
  </si>
  <si>
    <t>いのしし</t>
    <phoneticPr fontId="2"/>
  </si>
  <si>
    <t>サルモネラ症</t>
    <phoneticPr fontId="2"/>
  </si>
  <si>
    <t>アカバネ病</t>
    <phoneticPr fontId="2"/>
  </si>
  <si>
    <t>障害症候群</t>
    <rPh sb="0" eb="2">
      <t>ショウガイ</t>
    </rPh>
    <rPh sb="2" eb="5">
      <t>ショウコウグン</t>
    </rPh>
    <phoneticPr fontId="2"/>
  </si>
  <si>
    <t>豚繁殖・呼吸</t>
    <phoneticPr fontId="2"/>
  </si>
  <si>
    <t>ﾄｷｿﾌﾟﾗｽﾞﾏ病</t>
    <rPh sb="9" eb="10">
      <t>ビョウ</t>
    </rPh>
    <phoneticPr fontId="2"/>
  </si>
  <si>
    <t>豚丹毒　（豚）</t>
    <rPh sb="5" eb="6">
      <t>ブタ</t>
    </rPh>
    <phoneticPr fontId="2"/>
  </si>
  <si>
    <t>口蹄疫</t>
    <rPh sb="0" eb="3">
      <t>コウテイエキ</t>
    </rPh>
    <phoneticPr fontId="2"/>
  </si>
  <si>
    <t>牛</t>
    <rPh sb="0" eb="1">
      <t>ウシ</t>
    </rPh>
    <phoneticPr fontId="2"/>
  </si>
  <si>
    <t>山羊</t>
    <rPh sb="0" eb="2">
      <t>ヤギ</t>
    </rPh>
    <phoneticPr fontId="2"/>
  </si>
  <si>
    <t>めん羊</t>
    <phoneticPr fontId="2"/>
  </si>
  <si>
    <t>悪性</t>
    <phoneticPr fontId="2"/>
  </si>
  <si>
    <t>カタル熱</t>
    <rPh sb="3" eb="4">
      <t>ネツ</t>
    </rPh>
    <phoneticPr fontId="2"/>
  </si>
  <si>
    <t>チュウザン</t>
    <phoneticPr fontId="2"/>
  </si>
  <si>
    <t>牛ウイルス性</t>
    <rPh sb="0" eb="1">
      <t>ウシ</t>
    </rPh>
    <rPh sb="5" eb="6">
      <t>セイ</t>
    </rPh>
    <phoneticPr fontId="2"/>
  </si>
  <si>
    <t>下痢・粘膜病</t>
    <rPh sb="0" eb="2">
      <t>ゲリ</t>
    </rPh>
    <rPh sb="3" eb="5">
      <t>ネンマク</t>
    </rPh>
    <rPh sb="5" eb="6">
      <t>ビョウ</t>
    </rPh>
    <phoneticPr fontId="2"/>
  </si>
  <si>
    <t>牛伝染性</t>
    <rPh sb="0" eb="1">
      <t>ウシ</t>
    </rPh>
    <rPh sb="1" eb="4">
      <t>デンセンセイ</t>
    </rPh>
    <phoneticPr fontId="2"/>
  </si>
  <si>
    <t>アイノウイルス</t>
    <phoneticPr fontId="2"/>
  </si>
  <si>
    <t>感染症</t>
    <rPh sb="0" eb="3">
      <t>カンセンショウ</t>
    </rPh>
    <phoneticPr fontId="2"/>
  </si>
  <si>
    <t>イバラキ病</t>
    <rPh sb="4" eb="5">
      <t>ビョウ</t>
    </rPh>
    <phoneticPr fontId="2"/>
  </si>
  <si>
    <t>数</t>
    <phoneticPr fontId="2"/>
  </si>
  <si>
    <t>戸</t>
    <phoneticPr fontId="2"/>
  </si>
  <si>
    <t>頭</t>
    <phoneticPr fontId="2"/>
  </si>
  <si>
    <t>青森</t>
    <phoneticPr fontId="2"/>
  </si>
  <si>
    <t>岩手</t>
    <phoneticPr fontId="2"/>
  </si>
  <si>
    <t>宮城</t>
    <phoneticPr fontId="2"/>
  </si>
  <si>
    <t>秋田</t>
    <phoneticPr fontId="2"/>
  </si>
  <si>
    <t>沖縄</t>
    <phoneticPr fontId="2"/>
  </si>
  <si>
    <t>宮崎</t>
    <phoneticPr fontId="2"/>
  </si>
  <si>
    <t>大分</t>
    <phoneticPr fontId="2"/>
  </si>
  <si>
    <t>熊本</t>
    <phoneticPr fontId="2"/>
  </si>
  <si>
    <t>長崎</t>
    <phoneticPr fontId="2"/>
  </si>
  <si>
    <t>佐賀</t>
    <phoneticPr fontId="2"/>
  </si>
  <si>
    <t>福岡</t>
    <phoneticPr fontId="2"/>
  </si>
  <si>
    <t>高知</t>
    <phoneticPr fontId="2"/>
  </si>
  <si>
    <t>愛媛</t>
    <phoneticPr fontId="2"/>
  </si>
  <si>
    <t>香川</t>
    <phoneticPr fontId="2"/>
  </si>
  <si>
    <t>徳島</t>
    <phoneticPr fontId="2"/>
  </si>
  <si>
    <t>山口</t>
    <phoneticPr fontId="2"/>
  </si>
  <si>
    <t>広島</t>
    <phoneticPr fontId="2"/>
  </si>
  <si>
    <t>岡山</t>
    <phoneticPr fontId="2"/>
  </si>
  <si>
    <t>島根</t>
    <phoneticPr fontId="2"/>
  </si>
  <si>
    <t>奈良</t>
    <phoneticPr fontId="2"/>
  </si>
  <si>
    <t>レプトスピラ症</t>
    <rPh sb="6" eb="7">
      <t>ショウ</t>
    </rPh>
    <phoneticPr fontId="2"/>
  </si>
  <si>
    <t>豚</t>
    <rPh sb="0" eb="1">
      <t>ブタ</t>
    </rPh>
    <phoneticPr fontId="2"/>
  </si>
  <si>
    <t>サルモネラ</t>
    <phoneticPr fontId="2"/>
  </si>
  <si>
    <t>症</t>
    <rPh sb="0" eb="1">
      <t>ショウ</t>
    </rPh>
    <phoneticPr fontId="2"/>
  </si>
  <si>
    <t>牛カンピロ</t>
    <rPh sb="0" eb="1">
      <t>ウシ</t>
    </rPh>
    <phoneticPr fontId="2"/>
  </si>
  <si>
    <t>バクター症</t>
    <rPh sb="4" eb="5">
      <t>ショウ</t>
    </rPh>
    <phoneticPr fontId="2"/>
  </si>
  <si>
    <t>トリパノソーマ</t>
    <phoneticPr fontId="2"/>
  </si>
  <si>
    <t>ネオスポラ</t>
    <phoneticPr fontId="2"/>
  </si>
  <si>
    <t>馬</t>
    <rPh sb="0" eb="1">
      <t>ウマ</t>
    </rPh>
    <phoneticPr fontId="2"/>
  </si>
  <si>
    <t>パラチフス</t>
    <phoneticPr fontId="2"/>
  </si>
  <si>
    <t>伝染性</t>
    <rPh sb="0" eb="3">
      <t>デンセンセイ</t>
    </rPh>
    <phoneticPr fontId="2"/>
  </si>
  <si>
    <t>膿疱性皮膚炎</t>
    <rPh sb="0" eb="1">
      <t>ノウ</t>
    </rPh>
    <rPh sb="2" eb="3">
      <t>セイ</t>
    </rPh>
    <rPh sb="3" eb="6">
      <t>ヒフエン</t>
    </rPh>
    <phoneticPr fontId="2"/>
  </si>
  <si>
    <t>トキソプラズマ</t>
    <phoneticPr fontId="2"/>
  </si>
  <si>
    <t>オーエスキー</t>
    <phoneticPr fontId="2"/>
  </si>
  <si>
    <t>ファブリキウス嚢病</t>
    <rPh sb="7" eb="8">
      <t>ノウ</t>
    </rPh>
    <rPh sb="8" eb="9">
      <t>ビョウ</t>
    </rPh>
    <phoneticPr fontId="2"/>
  </si>
  <si>
    <t>鶏マイコ</t>
    <rPh sb="0" eb="1">
      <t>ニワトリ</t>
    </rPh>
    <phoneticPr fontId="2"/>
  </si>
  <si>
    <t>プラズマ病</t>
    <rPh sb="4" eb="5">
      <t>ビョウ</t>
    </rPh>
    <phoneticPr fontId="2"/>
  </si>
  <si>
    <t>ロイコチトゾーン</t>
    <phoneticPr fontId="2"/>
  </si>
  <si>
    <t>兎</t>
    <rPh sb="0" eb="1">
      <t>ウサギ</t>
    </rPh>
    <phoneticPr fontId="2"/>
  </si>
  <si>
    <t>兎ウイルス性</t>
    <rPh sb="0" eb="1">
      <t>ウサギ</t>
    </rPh>
    <rPh sb="5" eb="6">
      <t>セイ</t>
    </rPh>
    <phoneticPr fontId="2"/>
  </si>
  <si>
    <t>出血病</t>
    <rPh sb="0" eb="2">
      <t>シュッケツ</t>
    </rPh>
    <rPh sb="2" eb="3">
      <t>ビョウ</t>
    </rPh>
    <phoneticPr fontId="2"/>
  </si>
  <si>
    <t>平成１２年合計</t>
    <phoneticPr fontId="2"/>
  </si>
  <si>
    <t>山形</t>
  </si>
  <si>
    <t>山形</t>
    <phoneticPr fontId="2"/>
  </si>
  <si>
    <t>福島</t>
  </si>
  <si>
    <t>福島</t>
    <phoneticPr fontId="2"/>
  </si>
  <si>
    <t>茨城</t>
  </si>
  <si>
    <t>茨城</t>
    <phoneticPr fontId="2"/>
  </si>
  <si>
    <t>栃木</t>
  </si>
  <si>
    <t>栃木</t>
    <phoneticPr fontId="2"/>
  </si>
  <si>
    <t>群馬</t>
  </si>
  <si>
    <t>群馬</t>
    <phoneticPr fontId="2"/>
  </si>
  <si>
    <t>埼玉</t>
  </si>
  <si>
    <t>埼玉</t>
    <phoneticPr fontId="2"/>
  </si>
  <si>
    <t>千葉</t>
  </si>
  <si>
    <t>千葉</t>
    <phoneticPr fontId="2"/>
  </si>
  <si>
    <t>東京</t>
  </si>
  <si>
    <t>東京</t>
    <phoneticPr fontId="2"/>
  </si>
  <si>
    <t>新潟</t>
  </si>
  <si>
    <t>新潟</t>
    <phoneticPr fontId="2"/>
  </si>
  <si>
    <t>富山</t>
  </si>
  <si>
    <t>富山</t>
    <phoneticPr fontId="2"/>
  </si>
  <si>
    <t>石川</t>
  </si>
  <si>
    <t>石川</t>
    <phoneticPr fontId="2"/>
  </si>
  <si>
    <t>福井</t>
  </si>
  <si>
    <t>福井</t>
    <phoneticPr fontId="2"/>
  </si>
  <si>
    <t>山梨</t>
  </si>
  <si>
    <t>山梨</t>
    <phoneticPr fontId="2"/>
  </si>
  <si>
    <t>長野</t>
  </si>
  <si>
    <t>長野</t>
    <phoneticPr fontId="2"/>
  </si>
  <si>
    <t>岐阜</t>
  </si>
  <si>
    <t>岐阜</t>
    <phoneticPr fontId="2"/>
  </si>
  <si>
    <t>静岡</t>
  </si>
  <si>
    <t>静岡</t>
    <phoneticPr fontId="2"/>
  </si>
  <si>
    <t>愛知</t>
  </si>
  <si>
    <t>愛知</t>
    <phoneticPr fontId="2"/>
  </si>
  <si>
    <t>三重</t>
  </si>
  <si>
    <t>三重</t>
    <rPh sb="0" eb="2">
      <t>ミエ</t>
    </rPh>
    <phoneticPr fontId="2"/>
  </si>
  <si>
    <t>滋賀</t>
  </si>
  <si>
    <t>滋賀</t>
    <phoneticPr fontId="2"/>
  </si>
  <si>
    <t>京都</t>
  </si>
  <si>
    <t>京都</t>
    <phoneticPr fontId="2"/>
  </si>
  <si>
    <t>大阪</t>
  </si>
  <si>
    <t>大阪</t>
    <phoneticPr fontId="2"/>
  </si>
  <si>
    <t>兵庫</t>
  </si>
  <si>
    <t>兵庫</t>
    <phoneticPr fontId="2"/>
  </si>
  <si>
    <t>鳥取</t>
  </si>
  <si>
    <t>鳥取</t>
    <phoneticPr fontId="2"/>
  </si>
  <si>
    <t>青森</t>
  </si>
  <si>
    <t>岩手</t>
  </si>
  <si>
    <t>宮城</t>
  </si>
  <si>
    <t>秋田</t>
  </si>
  <si>
    <t>奈良</t>
  </si>
  <si>
    <t>島根</t>
  </si>
  <si>
    <t>岡山</t>
  </si>
  <si>
    <t>広島</t>
  </si>
  <si>
    <t>山口</t>
  </si>
  <si>
    <t>徳島</t>
  </si>
  <si>
    <t>香川</t>
  </si>
  <si>
    <t>愛媛</t>
  </si>
  <si>
    <t>高知</t>
  </si>
  <si>
    <t>福岡</t>
  </si>
  <si>
    <t>佐賀</t>
  </si>
  <si>
    <t>長崎</t>
  </si>
  <si>
    <t>熊本</t>
  </si>
  <si>
    <t>大分</t>
  </si>
  <si>
    <t>宮崎</t>
  </si>
  <si>
    <t>沖縄</t>
  </si>
  <si>
    <t>平成１２年合計</t>
    <phoneticPr fontId="2"/>
  </si>
  <si>
    <t>ヨーネ病</t>
    <phoneticPr fontId="2"/>
  </si>
  <si>
    <t>家きんサル</t>
    <phoneticPr fontId="2"/>
  </si>
  <si>
    <t>モネラ感染症</t>
    <phoneticPr fontId="2"/>
  </si>
  <si>
    <t>ニューカッスル</t>
    <phoneticPr fontId="2"/>
  </si>
  <si>
    <t>家きんサルモネ</t>
    <rPh sb="0" eb="1">
      <t>カ</t>
    </rPh>
    <phoneticPr fontId="2"/>
  </si>
  <si>
    <t>ラ感染症</t>
    <rPh sb="1" eb="4">
      <t>カンセンショウ</t>
    </rPh>
    <phoneticPr fontId="2"/>
  </si>
  <si>
    <t>戸</t>
    <rPh sb="0" eb="1">
      <t>コ</t>
    </rPh>
    <phoneticPr fontId="2"/>
  </si>
  <si>
    <t>頭</t>
    <rPh sb="0" eb="1">
      <t>トウ</t>
    </rPh>
    <phoneticPr fontId="2"/>
  </si>
  <si>
    <t>羽</t>
    <rPh sb="0" eb="1">
      <t>ハネ</t>
    </rPh>
    <phoneticPr fontId="2"/>
  </si>
  <si>
    <t>平成１１年合計</t>
    <phoneticPr fontId="2"/>
  </si>
  <si>
    <t>病</t>
    <rPh sb="0" eb="1">
      <t>ビョウ</t>
    </rPh>
    <phoneticPr fontId="2"/>
  </si>
  <si>
    <t>※平成１２年の牛の口蹄疫の発生件数に関しては４件となっている</t>
    <rPh sb="1" eb="3">
      <t>ヘイセイ</t>
    </rPh>
    <rPh sb="5" eb="6">
      <t>ネン</t>
    </rPh>
    <rPh sb="7" eb="8">
      <t>ウシ</t>
    </rPh>
    <rPh sb="9" eb="10">
      <t>コウ</t>
    </rPh>
    <rPh sb="10" eb="11">
      <t>テイ</t>
    </rPh>
    <rPh sb="11" eb="12">
      <t>エキ</t>
    </rPh>
    <rPh sb="13" eb="15">
      <t>ハッセイ</t>
    </rPh>
    <rPh sb="15" eb="17">
      <t>ケンスウ</t>
    </rPh>
    <rPh sb="18" eb="19">
      <t>カン</t>
    </rPh>
    <rPh sb="23" eb="24">
      <t>ケン</t>
    </rPh>
    <phoneticPr fontId="2"/>
  </si>
  <si>
    <t>資料があるがこれは誤り。正しくは３件。</t>
    <rPh sb="0" eb="2">
      <t>シリョウ</t>
    </rPh>
    <rPh sb="9" eb="10">
      <t>アヤマ</t>
    </rPh>
    <rPh sb="12" eb="13">
      <t>タダ</t>
    </rPh>
    <rPh sb="17" eb="18">
      <t>ケン</t>
    </rPh>
    <phoneticPr fontId="2"/>
  </si>
  <si>
    <t>炭疽</t>
    <rPh sb="0" eb="2">
      <t>タンソ</t>
    </rPh>
    <phoneticPr fontId="2"/>
  </si>
  <si>
    <t>（牛）</t>
    <rPh sb="1" eb="2">
      <t>ウシ</t>
    </rPh>
    <phoneticPr fontId="2"/>
  </si>
  <si>
    <t>（めん羊）</t>
    <rPh sb="3" eb="4">
      <t>ヨウ</t>
    </rPh>
    <phoneticPr fontId="2"/>
  </si>
  <si>
    <t>（山羊）</t>
    <rPh sb="1" eb="3">
      <t>ヤギ</t>
    </rPh>
    <phoneticPr fontId="2"/>
  </si>
  <si>
    <t>イバラキ病（牛）</t>
    <rPh sb="4" eb="5">
      <t>ビョウ</t>
    </rPh>
    <rPh sb="6" eb="7">
      <t>ウシ</t>
    </rPh>
    <phoneticPr fontId="2"/>
  </si>
  <si>
    <t xml:space="preserve">                （豚）</t>
    <rPh sb="17" eb="18">
      <t>ブタ</t>
    </rPh>
    <phoneticPr fontId="2"/>
  </si>
  <si>
    <t>バクター症（牛）</t>
    <rPh sb="4" eb="5">
      <t>ショウ</t>
    </rPh>
    <rPh sb="6" eb="7">
      <t>ウシ</t>
    </rPh>
    <phoneticPr fontId="2"/>
  </si>
  <si>
    <t>馬伝染性子宮炎</t>
    <rPh sb="0" eb="1">
      <t>ウマ</t>
    </rPh>
    <rPh sb="1" eb="4">
      <t>デンセンセイ</t>
    </rPh>
    <rPh sb="4" eb="6">
      <t>シキュウ</t>
    </rPh>
    <rPh sb="6" eb="7">
      <t>エン</t>
    </rPh>
    <phoneticPr fontId="2"/>
  </si>
  <si>
    <t>　　　　　　　（馬）</t>
    <rPh sb="8" eb="9">
      <t>ウマ</t>
    </rPh>
    <phoneticPr fontId="2"/>
  </si>
  <si>
    <t>　　　　　　　（豚）</t>
    <rPh sb="8" eb="9">
      <t>ブタ</t>
    </rPh>
    <phoneticPr fontId="2"/>
  </si>
  <si>
    <t>萎縮性鼻炎（豚）</t>
    <rPh sb="6" eb="7">
      <t>ブタ</t>
    </rPh>
    <phoneticPr fontId="2"/>
  </si>
  <si>
    <t>豚赤痢（豚）</t>
    <rPh sb="4" eb="5">
      <t>ブタ</t>
    </rPh>
    <phoneticPr fontId="2"/>
  </si>
  <si>
    <t>鶏痘（鶏）</t>
    <rPh sb="3" eb="4">
      <t>ニワトリ</t>
    </rPh>
    <phoneticPr fontId="2"/>
  </si>
  <si>
    <t>マレック病（鶏）</t>
    <rPh sb="6" eb="7">
      <t>ニワトリ</t>
    </rPh>
    <phoneticPr fontId="2"/>
  </si>
  <si>
    <t>気管支炎（鶏）</t>
    <rPh sb="5" eb="6">
      <t>ニワトリ</t>
    </rPh>
    <phoneticPr fontId="2"/>
  </si>
  <si>
    <t>喉頭気管炎（鶏）</t>
    <rPh sb="6" eb="7">
      <t>ニワトリ</t>
    </rPh>
    <phoneticPr fontId="2"/>
  </si>
  <si>
    <t>ｷｳｽ嚢病（鶏）</t>
    <rPh sb="6" eb="7">
      <t>ニワトリ</t>
    </rPh>
    <phoneticPr fontId="2"/>
  </si>
  <si>
    <t>鶏白血病（鶏）</t>
    <rPh sb="5" eb="6">
      <t>ニワトリ</t>
    </rPh>
    <phoneticPr fontId="2"/>
  </si>
  <si>
    <t>病（鶏）</t>
    <rPh sb="2" eb="3">
      <t>ニワトリ</t>
    </rPh>
    <phoneticPr fontId="2"/>
  </si>
  <si>
    <t>ﾛｲｺﾁﾄｿﾞｰﾝ病</t>
    <phoneticPr fontId="2"/>
  </si>
  <si>
    <t>　　　　　　　（鶏）</t>
    <rPh sb="8" eb="9">
      <t>ニワトリ</t>
    </rPh>
    <phoneticPr fontId="2"/>
  </si>
  <si>
    <t>バロア病</t>
    <phoneticPr fontId="2"/>
  </si>
  <si>
    <t>出血病（兎）</t>
    <rPh sb="0" eb="2">
      <t>シュッケツ</t>
    </rPh>
    <rPh sb="2" eb="3">
      <t>ビョウ</t>
    </rPh>
    <rPh sb="4" eb="5">
      <t>ウサギ</t>
    </rPh>
    <phoneticPr fontId="2"/>
  </si>
  <si>
    <t>皮膚炎(めん羊）</t>
    <rPh sb="0" eb="3">
      <t>ヒフエン</t>
    </rPh>
    <rPh sb="6" eb="7">
      <t>ヨウ</t>
    </rPh>
    <phoneticPr fontId="2"/>
  </si>
  <si>
    <t>めん羊</t>
    <rPh sb="2" eb="3">
      <t>ヨウ</t>
    </rPh>
    <phoneticPr fontId="2"/>
  </si>
  <si>
    <t>　　　（みつばち）</t>
    <phoneticPr fontId="2"/>
  </si>
  <si>
    <t>４．届出伝染病の月別発生状況（平成１2年）</t>
    <phoneticPr fontId="2"/>
  </si>
  <si>
    <t>２．家畜伝染病の月別発生状況（平成１２年）</t>
    <phoneticPr fontId="2"/>
  </si>
  <si>
    <t>１．家畜伝染病の県別発生状況（平成１２年）</t>
    <phoneticPr fontId="2"/>
  </si>
  <si>
    <t>３．届出伝染病の県別発生状況（平成１２年）</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</si>
</sst>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9" x14ac:knownFonts="1">
    <font>
      <sz val="11"/>
      <name val="ＭＳ Ｐゴシック"/>
      <family val="3"/>
      <charset val="128"/>
    </font>
    <font>
      <sz val="16"/>
      <name val="ＭＳ Ｐ明朝"/>
      <family val="1"/>
      <charset val="128"/>
    </font>
    <font>
      <sz val="6"/>
      <name val="ＭＳ Ｐゴシック"/>
      <family val="3"/>
      <charset val="128"/>
    </font>
    <font>
      <sz val="14"/>
      <name val="ＭＳ Ｐ明朝"/>
      <family val="1"/>
      <charset val="128"/>
    </font>
    <font>
      <sz val="14"/>
      <name val="Terminal"/>
      <charset val="128"/>
    </font>
    <font>
      <sz val="12"/>
      <name val="ＭＳ Ｐ明朝"/>
      <family val="1"/>
      <charset val="128"/>
    </font>
    <font>
      <sz val="10"/>
      <name val="ＭＳ Ｐ明朝"/>
      <family val="1"/>
      <charset val="128"/>
    </font>
    <font>
      <sz val="11"/>
      <name val="ＭＳ Ｐ明朝"/>
      <family val="1"/>
      <charset val="128"/>
    </font>
    <font>
      <sz val="13"/>
      <name val="ＭＳ Ｐ明朝"/>
      <family val="1"/>
      <charset val="128"/>
    </font>
  </fonts>
  <fills count="2">
    <fill>
      <patternFill patternType="none"/>
    </fill>
    <fill>
      <patternFill patternType="gray125"/>
    </fill>
  </fills>
  <borders count="190">
    <border>
      <left/>
      <right/>
      <top/>
      <bottom/>
      <diagonal/>
    </border>
    <border>
      <left style="medium">
        <color indexed="64"/>
      </left>
      <right/>
      <top style="medium">
        <color indexed="64"/>
      </top>
      <bottom/>
      <diagonal/>
    </border>
    <border>
      <left/>
      <right style="double">
        <color indexed="64"/>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double">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double">
        <color indexed="64"/>
      </right>
      <top/>
      <bottom style="medium">
        <color indexed="64"/>
      </bottom>
      <diagonal/>
    </border>
    <border>
      <left style="medium">
        <color indexed="64"/>
      </left>
      <right/>
      <top/>
      <bottom/>
      <diagonal/>
    </border>
    <border>
      <left style="medium">
        <color indexed="64"/>
      </left>
      <right style="double">
        <color indexed="64"/>
      </right>
      <top/>
      <bottom style="thin">
        <color indexed="64"/>
      </bottom>
      <diagonal/>
    </border>
    <border>
      <left style="medium">
        <color indexed="64"/>
      </left>
      <right style="double">
        <color indexed="64"/>
      </right>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top style="medium">
        <color indexed="64"/>
      </top>
      <bottom style="thin">
        <color indexed="64"/>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double">
        <color indexed="64"/>
      </right>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bottom/>
      <diagonal/>
    </border>
    <border>
      <left/>
      <right style="double">
        <color indexed="64"/>
      </right>
      <top style="medium">
        <color indexed="64"/>
      </top>
      <bottom style="thin">
        <color indexed="64"/>
      </bottom>
      <diagonal/>
    </border>
    <border>
      <left/>
      <right style="double">
        <color indexed="64"/>
      </right>
      <top/>
      <bottom style="thin">
        <color indexed="64"/>
      </bottom>
      <diagonal/>
    </border>
    <border>
      <left/>
      <right style="double">
        <color indexed="64"/>
      </right>
      <top/>
      <bottom style="medium">
        <color indexed="64"/>
      </bottom>
      <diagonal/>
    </border>
    <border>
      <left/>
      <right style="double">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style="medium">
        <color indexed="64"/>
      </left>
      <right style="hair">
        <color indexed="64"/>
      </right>
      <top/>
      <bottom/>
      <diagonal/>
    </border>
    <border>
      <left/>
      <right style="hair">
        <color indexed="64"/>
      </right>
      <top/>
      <bottom/>
      <diagonal/>
    </border>
    <border>
      <left style="medium">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style="thin">
        <color indexed="64"/>
      </top>
      <bottom/>
      <diagonal/>
    </border>
    <border>
      <left style="hair">
        <color indexed="64"/>
      </left>
      <right style="medium">
        <color indexed="64"/>
      </right>
      <top/>
      <bottom style="medium">
        <color indexed="64"/>
      </bottom>
      <diagonal/>
    </border>
    <border>
      <left style="medium">
        <color indexed="64"/>
      </left>
      <right style="hair">
        <color indexed="64"/>
      </right>
      <top/>
      <bottom style="medium">
        <color indexed="64"/>
      </bottom>
      <diagonal/>
    </border>
    <border>
      <left style="hair">
        <color indexed="64"/>
      </left>
      <right style="thin">
        <color indexed="64"/>
      </right>
      <top/>
      <bottom style="medium">
        <color indexed="64"/>
      </bottom>
      <diagonal/>
    </border>
    <border>
      <left/>
      <right style="hair">
        <color indexed="64"/>
      </right>
      <top/>
      <bottom style="medium">
        <color indexed="64"/>
      </bottom>
      <diagonal/>
    </border>
    <border>
      <left style="thin">
        <color indexed="64"/>
      </left>
      <right style="hair">
        <color indexed="64"/>
      </right>
      <top/>
      <bottom style="medium">
        <color indexed="64"/>
      </bottom>
      <diagonal/>
    </border>
    <border>
      <left style="hair">
        <color indexed="64"/>
      </left>
      <right/>
      <top/>
      <bottom style="medium">
        <color indexed="64"/>
      </bottom>
      <diagonal/>
    </border>
    <border>
      <left style="medium">
        <color indexed="64"/>
      </left>
      <right/>
      <top style="medium">
        <color indexed="64"/>
      </top>
      <bottom style="dotted">
        <color indexed="64"/>
      </bottom>
      <diagonal/>
    </border>
    <border>
      <left style="medium">
        <color indexed="64"/>
      </left>
      <right/>
      <top/>
      <bottom style="dashed">
        <color indexed="64"/>
      </bottom>
      <diagonal/>
    </border>
    <border>
      <left style="hair">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style="medium">
        <color indexed="64"/>
      </left>
      <right style="hair">
        <color indexed="64"/>
      </right>
      <top style="medium">
        <color indexed="64"/>
      </top>
      <bottom style="dashed">
        <color indexed="64"/>
      </bottom>
      <diagonal/>
    </border>
    <border>
      <left/>
      <right style="medium">
        <color indexed="64"/>
      </right>
      <top style="medium">
        <color indexed="64"/>
      </top>
      <bottom style="dashed">
        <color indexed="64"/>
      </bottom>
      <diagonal/>
    </border>
    <border>
      <left/>
      <right style="hair">
        <color indexed="64"/>
      </right>
      <top style="medium">
        <color indexed="64"/>
      </top>
      <bottom style="dashed">
        <color indexed="64"/>
      </bottom>
      <diagonal/>
    </border>
    <border>
      <left/>
      <right/>
      <top style="medium">
        <color indexed="64"/>
      </top>
      <bottom style="dashed">
        <color indexed="64"/>
      </bottom>
      <diagonal/>
    </border>
    <border>
      <left style="hair">
        <color indexed="64"/>
      </left>
      <right style="hair">
        <color indexed="64"/>
      </right>
      <top style="medium">
        <color indexed="64"/>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medium">
        <color indexed="64"/>
      </top>
      <bottom style="dashed">
        <color indexed="64"/>
      </bottom>
      <diagonal/>
    </border>
    <border>
      <left style="thin">
        <color indexed="64"/>
      </left>
      <right style="hair">
        <color indexed="64"/>
      </right>
      <top style="medium">
        <color indexed="64"/>
      </top>
      <bottom style="dashed">
        <color indexed="64"/>
      </bottom>
      <diagonal/>
    </border>
    <border>
      <left style="hair">
        <color indexed="64"/>
      </left>
      <right style="medium">
        <color indexed="64"/>
      </right>
      <top style="medium">
        <color indexed="64"/>
      </top>
      <bottom/>
      <diagonal/>
    </border>
    <border>
      <left style="hair">
        <color indexed="64"/>
      </left>
      <right/>
      <top style="medium">
        <color indexed="64"/>
      </top>
      <bottom style="dashed">
        <color indexed="64"/>
      </bottom>
      <diagonal/>
    </border>
    <border>
      <left style="medium">
        <color indexed="64"/>
      </left>
      <right/>
      <top/>
      <bottom style="dotted">
        <color indexed="64"/>
      </bottom>
      <diagonal/>
    </border>
    <border>
      <left style="hair">
        <color indexed="64"/>
      </left>
      <right style="medium">
        <color indexed="64"/>
      </right>
      <top/>
      <bottom style="dashed">
        <color indexed="64"/>
      </bottom>
      <diagonal/>
    </border>
    <border>
      <left style="medium">
        <color indexed="64"/>
      </left>
      <right style="hair">
        <color indexed="64"/>
      </right>
      <top/>
      <bottom style="dashed">
        <color indexed="64"/>
      </bottom>
      <diagonal/>
    </border>
    <border>
      <left/>
      <right style="medium">
        <color indexed="64"/>
      </right>
      <top/>
      <bottom style="dashed">
        <color indexed="64"/>
      </bottom>
      <diagonal/>
    </border>
    <border>
      <left/>
      <right style="hair">
        <color indexed="64"/>
      </right>
      <top/>
      <bottom style="dashed">
        <color indexed="64"/>
      </bottom>
      <diagonal/>
    </border>
    <border>
      <left/>
      <right/>
      <top/>
      <bottom style="dashed">
        <color indexed="64"/>
      </bottom>
      <diagonal/>
    </border>
    <border>
      <left style="hair">
        <color indexed="64"/>
      </left>
      <right style="hair">
        <color indexed="64"/>
      </right>
      <top/>
      <bottom style="dashed">
        <color indexed="64"/>
      </bottom>
      <diagonal/>
    </border>
    <border>
      <left style="thin">
        <color indexed="64"/>
      </left>
      <right/>
      <top/>
      <bottom style="dashed">
        <color indexed="64"/>
      </bottom>
      <diagonal/>
    </border>
    <border>
      <left style="hair">
        <color indexed="64"/>
      </left>
      <right style="thin">
        <color indexed="64"/>
      </right>
      <top/>
      <bottom style="dashed">
        <color indexed="64"/>
      </bottom>
      <diagonal/>
    </border>
    <border>
      <left style="thin">
        <color indexed="64"/>
      </left>
      <right style="hair">
        <color indexed="64"/>
      </right>
      <top/>
      <bottom style="dashed">
        <color indexed="64"/>
      </bottom>
      <diagonal/>
    </border>
    <border>
      <left style="thin">
        <color indexed="64"/>
      </left>
      <right/>
      <top style="dashed">
        <color indexed="64"/>
      </top>
      <bottom style="dashed">
        <color indexed="64"/>
      </bottom>
      <diagonal/>
    </border>
    <border>
      <left style="hair">
        <color indexed="64"/>
      </left>
      <right style="medium">
        <color indexed="64"/>
      </right>
      <top style="dashed">
        <color indexed="64"/>
      </top>
      <bottom style="dashed">
        <color indexed="64"/>
      </bottom>
      <diagonal/>
    </border>
    <border>
      <left style="hair">
        <color indexed="64"/>
      </left>
      <right/>
      <top/>
      <bottom style="dashed">
        <color indexed="64"/>
      </bottom>
      <diagonal/>
    </border>
    <border>
      <left style="hair">
        <color indexed="64"/>
      </left>
      <right style="hair">
        <color indexed="64"/>
      </right>
      <top/>
      <bottom style="medium">
        <color indexed="64"/>
      </bottom>
      <diagonal/>
    </border>
    <border>
      <left style="thin">
        <color indexed="64"/>
      </left>
      <right/>
      <top/>
      <bottom style="medium">
        <color indexed="64"/>
      </bottom>
      <diagonal/>
    </border>
    <border>
      <left style="hair">
        <color indexed="64"/>
      </left>
      <right style="medium">
        <color indexed="64"/>
      </right>
      <top/>
      <bottom/>
      <diagonal/>
    </border>
    <border>
      <left/>
      <right/>
      <top/>
      <bottom style="double">
        <color indexed="64"/>
      </bottom>
      <diagonal/>
    </border>
    <border>
      <left style="hair">
        <color indexed="64"/>
      </left>
      <right style="hair">
        <color indexed="64"/>
      </right>
      <top/>
      <bottom/>
      <diagonal/>
    </border>
    <border>
      <left style="thin">
        <color indexed="64"/>
      </left>
      <right/>
      <top/>
      <bottom/>
      <diagonal/>
    </border>
    <border>
      <left style="hair">
        <color indexed="64"/>
      </left>
      <right style="thin">
        <color indexed="64"/>
      </right>
      <top/>
      <bottom/>
      <diagonal/>
    </border>
    <border>
      <left style="thin">
        <color indexed="64"/>
      </left>
      <right style="hair">
        <color indexed="64"/>
      </right>
      <top/>
      <bottom/>
      <diagonal/>
    </border>
    <border>
      <left style="hair">
        <color indexed="64"/>
      </left>
      <right/>
      <top/>
      <bottom/>
      <diagonal/>
    </border>
    <border>
      <left style="medium">
        <color indexed="64"/>
      </left>
      <right style="hair">
        <color indexed="64"/>
      </right>
      <top/>
      <bottom style="double">
        <color indexed="64"/>
      </bottom>
      <diagonal/>
    </border>
    <border>
      <left style="medium">
        <color indexed="64"/>
      </left>
      <right/>
      <top style="double">
        <color indexed="64"/>
      </top>
      <bottom/>
      <diagonal/>
    </border>
    <border>
      <left style="hair">
        <color indexed="64"/>
      </left>
      <right style="medium">
        <color indexed="64"/>
      </right>
      <top style="double">
        <color indexed="64"/>
      </top>
      <bottom/>
      <diagonal/>
    </border>
    <border>
      <left/>
      <right style="hair">
        <color indexed="64"/>
      </right>
      <top style="double">
        <color indexed="64"/>
      </top>
      <bottom/>
      <diagonal/>
    </border>
    <border>
      <left/>
      <right/>
      <top style="double">
        <color indexed="64"/>
      </top>
      <bottom/>
      <diagonal/>
    </border>
    <border>
      <left/>
      <right style="medium">
        <color indexed="64"/>
      </right>
      <top style="double">
        <color indexed="64"/>
      </top>
      <bottom/>
      <diagonal/>
    </border>
    <border>
      <left style="hair">
        <color indexed="64"/>
      </left>
      <right style="hair">
        <color indexed="64"/>
      </right>
      <top style="double">
        <color indexed="64"/>
      </top>
      <bottom/>
      <diagonal/>
    </border>
    <border>
      <left style="thin">
        <color indexed="64"/>
      </left>
      <right/>
      <top style="double">
        <color indexed="64"/>
      </top>
      <bottom/>
      <diagonal/>
    </border>
    <border>
      <left style="medium">
        <color indexed="64"/>
      </left>
      <right style="hair">
        <color indexed="64"/>
      </right>
      <top style="double">
        <color indexed="64"/>
      </top>
      <bottom/>
      <diagonal/>
    </border>
    <border>
      <left style="hair">
        <color indexed="64"/>
      </left>
      <right style="thin">
        <color indexed="64"/>
      </right>
      <top style="double">
        <color indexed="64"/>
      </top>
      <bottom/>
      <diagonal/>
    </border>
    <border>
      <left style="thin">
        <color indexed="64"/>
      </left>
      <right style="hair">
        <color indexed="64"/>
      </right>
      <top style="double">
        <color indexed="64"/>
      </top>
      <bottom/>
      <diagonal/>
    </border>
    <border>
      <left style="hair">
        <color indexed="64"/>
      </left>
      <right/>
      <top style="double">
        <color indexed="64"/>
      </top>
      <bottom/>
      <diagonal/>
    </border>
    <border>
      <left style="medium">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thin">
        <color indexed="64"/>
      </left>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right style="medium">
        <color indexed="64"/>
      </right>
      <top style="medium">
        <color indexed="64"/>
      </top>
      <bottom style="dotted">
        <color indexed="64"/>
      </bottom>
      <diagonal/>
    </border>
    <border>
      <left/>
      <right style="medium">
        <color indexed="64"/>
      </right>
      <top/>
      <bottom style="dotted">
        <color indexed="64"/>
      </bottom>
      <diagonal/>
    </border>
    <border>
      <left/>
      <right style="hair">
        <color indexed="64"/>
      </right>
      <top style="thin">
        <color indexed="64"/>
      </top>
      <bottom style="medium">
        <color indexed="64"/>
      </bottom>
      <diagonal/>
    </border>
    <border>
      <left style="dotted">
        <color indexed="64"/>
      </left>
      <right style="medium">
        <color indexed="64"/>
      </right>
      <top style="thin">
        <color indexed="64"/>
      </top>
      <bottom/>
      <diagonal/>
    </border>
    <border>
      <left style="medium">
        <color indexed="64"/>
      </left>
      <right style="dotted">
        <color indexed="64"/>
      </right>
      <top style="thin">
        <color indexed="64"/>
      </top>
      <bottom/>
      <diagonal/>
    </border>
    <border>
      <left style="dotted">
        <color indexed="64"/>
      </left>
      <right style="medium">
        <color indexed="64"/>
      </right>
      <top/>
      <bottom style="medium">
        <color indexed="64"/>
      </bottom>
      <diagonal/>
    </border>
    <border>
      <left style="medium">
        <color indexed="64"/>
      </left>
      <right style="dotted">
        <color indexed="64"/>
      </right>
      <top/>
      <bottom style="medium">
        <color indexed="64"/>
      </bottom>
      <diagonal/>
    </border>
    <border>
      <left style="dotted">
        <color indexed="64"/>
      </left>
      <right/>
      <top style="medium">
        <color indexed="64"/>
      </top>
      <bottom style="dashed">
        <color indexed="64"/>
      </bottom>
      <diagonal/>
    </border>
    <border>
      <left style="medium">
        <color indexed="64"/>
      </left>
      <right style="dotted">
        <color indexed="64"/>
      </right>
      <top style="medium">
        <color indexed="64"/>
      </top>
      <bottom style="dashed">
        <color indexed="64"/>
      </bottom>
      <diagonal/>
    </border>
    <border>
      <left style="dotted">
        <color indexed="64"/>
      </left>
      <right style="medium">
        <color indexed="64"/>
      </right>
      <top/>
      <bottom style="dashed">
        <color indexed="64"/>
      </bottom>
      <diagonal/>
    </border>
    <border>
      <left style="medium">
        <color indexed="64"/>
      </left>
      <right style="dotted">
        <color indexed="64"/>
      </right>
      <top/>
      <bottom style="dashed">
        <color indexed="64"/>
      </bottom>
      <diagonal/>
    </border>
    <border>
      <left style="dotted">
        <color indexed="64"/>
      </left>
      <right style="medium">
        <color indexed="64"/>
      </right>
      <top style="medium">
        <color indexed="64"/>
      </top>
      <bottom style="dashed">
        <color indexed="64"/>
      </bottom>
      <diagonal/>
    </border>
    <border>
      <left style="dotted">
        <color indexed="64"/>
      </left>
      <right style="medium">
        <color indexed="64"/>
      </right>
      <top/>
      <bottom/>
      <diagonal/>
    </border>
    <border>
      <left style="medium">
        <color indexed="64"/>
      </left>
      <right style="dotted">
        <color indexed="64"/>
      </right>
      <top/>
      <bottom/>
      <diagonal/>
    </border>
    <border>
      <left style="dotted">
        <color indexed="64"/>
      </left>
      <right style="medium">
        <color indexed="64"/>
      </right>
      <top style="double">
        <color indexed="64"/>
      </top>
      <bottom/>
      <diagonal/>
    </border>
    <border>
      <left style="medium">
        <color indexed="64"/>
      </left>
      <right style="dotted">
        <color indexed="64"/>
      </right>
      <top style="double">
        <color indexed="64"/>
      </top>
      <bottom/>
      <diagonal/>
    </border>
    <border>
      <left style="dotted">
        <color indexed="64"/>
      </left>
      <right style="medium">
        <color indexed="64"/>
      </right>
      <top style="thin">
        <color indexed="64"/>
      </top>
      <bottom style="medium">
        <color indexed="64"/>
      </bottom>
      <diagonal/>
    </border>
    <border>
      <left style="medium">
        <color indexed="64"/>
      </left>
      <right style="dotted">
        <color indexed="64"/>
      </right>
      <top style="thin">
        <color indexed="64"/>
      </top>
      <bottom style="medium">
        <color indexed="64"/>
      </bottom>
      <diagonal/>
    </border>
    <border>
      <left/>
      <right style="dotted">
        <color indexed="64"/>
      </right>
      <top style="medium">
        <color indexed="64"/>
      </top>
      <bottom style="dashed">
        <color indexed="64"/>
      </bottom>
      <diagonal/>
    </border>
    <border>
      <left style="dotted">
        <color indexed="64"/>
      </left>
      <right/>
      <top/>
      <bottom style="dashed">
        <color indexed="64"/>
      </bottom>
      <diagonal/>
    </border>
    <border>
      <left style="dotted">
        <color indexed="64"/>
      </left>
      <right/>
      <top/>
      <bottom style="medium">
        <color indexed="64"/>
      </bottom>
      <diagonal/>
    </border>
    <border>
      <left style="dotted">
        <color indexed="64"/>
      </left>
      <right/>
      <top/>
      <bottom/>
      <diagonal/>
    </border>
    <border>
      <left style="dotted">
        <color indexed="64"/>
      </left>
      <right/>
      <top style="double">
        <color indexed="64"/>
      </top>
      <bottom/>
      <diagonal/>
    </border>
    <border>
      <left style="dotted">
        <color indexed="64"/>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dotted">
        <color indexed="64"/>
      </right>
      <top style="thin">
        <color indexed="64"/>
      </top>
      <bottom/>
      <diagonal/>
    </border>
    <border>
      <left/>
      <right style="dotted">
        <color indexed="64"/>
      </right>
      <top/>
      <bottom style="medium">
        <color indexed="64"/>
      </bottom>
      <diagonal/>
    </border>
    <border>
      <left/>
      <right style="dotted">
        <color indexed="64"/>
      </right>
      <top/>
      <bottom style="dashed">
        <color indexed="64"/>
      </bottom>
      <diagonal/>
    </border>
    <border>
      <left style="dotted">
        <color indexed="64"/>
      </left>
      <right style="medium">
        <color indexed="64"/>
      </right>
      <top/>
      <bottom style="double">
        <color indexed="64"/>
      </bottom>
      <diagonal/>
    </border>
    <border>
      <left/>
      <right style="dotted">
        <color indexed="64"/>
      </right>
      <top/>
      <bottom/>
      <diagonal/>
    </border>
    <border>
      <left/>
      <right style="dotted">
        <color indexed="64"/>
      </right>
      <top style="double">
        <color indexed="64"/>
      </top>
      <bottom/>
      <diagonal/>
    </border>
    <border>
      <left/>
      <right style="dotted">
        <color indexed="64"/>
      </right>
      <top style="thin">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style="thin">
        <color indexed="64"/>
      </top>
      <bottom style="medium">
        <color indexed="64"/>
      </bottom>
      <diagonal/>
    </border>
    <border>
      <left style="thin">
        <color indexed="64"/>
      </left>
      <right/>
      <top style="double">
        <color indexed="64"/>
      </top>
      <bottom style="thin">
        <color indexed="64"/>
      </bottom>
      <diagonal/>
    </border>
    <border>
      <left style="medium">
        <color indexed="64"/>
      </left>
      <right/>
      <top style="dotted">
        <color indexed="64"/>
      </top>
      <bottom style="dotted">
        <color indexed="64"/>
      </bottom>
      <diagonal/>
    </border>
    <border>
      <left/>
      <right style="medium">
        <color indexed="64"/>
      </right>
      <top style="dashed">
        <color indexed="64"/>
      </top>
      <bottom style="dashed">
        <color indexed="64"/>
      </bottom>
      <diagonal/>
    </border>
    <border>
      <left/>
      <right style="medium">
        <color indexed="64"/>
      </right>
      <top style="double">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style="medium">
        <color indexed="64"/>
      </top>
      <bottom style="dashed">
        <color indexed="64"/>
      </bottom>
      <diagonal/>
    </border>
    <border>
      <left style="thin">
        <color indexed="64"/>
      </left>
      <right style="dotted">
        <color indexed="64"/>
      </right>
      <top/>
      <bottom/>
      <diagonal/>
    </border>
    <border>
      <left style="dotted">
        <color indexed="64"/>
      </left>
      <right style="medium">
        <color indexed="64"/>
      </right>
      <top style="dashed">
        <color indexed="64"/>
      </top>
      <bottom style="dashed">
        <color indexed="64"/>
      </bottom>
      <diagonal/>
    </border>
    <border>
      <left style="medium">
        <color indexed="64"/>
      </left>
      <right style="dotted">
        <color indexed="64"/>
      </right>
      <top style="dotted">
        <color indexed="64"/>
      </top>
      <bottom style="dotted">
        <color indexed="64"/>
      </bottom>
      <diagonal/>
    </border>
    <border>
      <left style="thin">
        <color indexed="64"/>
      </left>
      <right style="dotted">
        <color indexed="64"/>
      </right>
      <top/>
      <bottom style="dashed">
        <color indexed="64"/>
      </bottom>
      <diagonal/>
    </border>
    <border>
      <left style="dotted">
        <color indexed="64"/>
      </left>
      <right style="medium">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thin">
        <color indexed="64"/>
      </left>
      <right style="dotted">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dashed">
        <color indexed="64"/>
      </bottom>
      <diagonal/>
    </border>
    <border>
      <left/>
      <right style="thin">
        <color indexed="64"/>
      </right>
      <top/>
      <bottom style="dashed">
        <color indexed="64"/>
      </bottom>
      <diagonal/>
    </border>
    <border>
      <left/>
      <right style="thin">
        <color indexed="64"/>
      </right>
      <top style="double">
        <color indexed="64"/>
      </top>
      <bottom style="thin">
        <color indexed="64"/>
      </bottom>
      <diagonal/>
    </border>
    <border>
      <left/>
      <right style="thin">
        <color indexed="64"/>
      </right>
      <top style="thin">
        <color indexed="64"/>
      </top>
      <bottom style="medium">
        <color indexed="64"/>
      </bottom>
      <diagonal/>
    </border>
    <border>
      <left style="medium">
        <color indexed="64"/>
      </left>
      <right style="dotted">
        <color indexed="64"/>
      </right>
      <top style="double">
        <color indexed="64"/>
      </top>
      <bottom style="thin">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double">
        <color indexed="64"/>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style="medium">
        <color indexed="64"/>
      </left>
      <right/>
      <top style="double">
        <color indexed="64"/>
      </top>
      <bottom style="thin">
        <color indexed="64"/>
      </bottom>
      <diagonal/>
    </border>
    <border>
      <left style="double">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medium">
        <color indexed="64"/>
      </top>
      <bottom style="thin">
        <color indexed="64"/>
      </bottom>
      <diagonal/>
    </border>
  </borders>
  <cellStyleXfs count="3">
    <xf numFmtId="0" fontId="0" fillId="0" borderId="0"/>
    <xf numFmtId="0" fontId="4" fillId="0" borderId="0"/>
    <xf numFmtId="0" fontId="4" fillId="0" borderId="0"/>
  </cellStyleXfs>
  <cellXfs count="481">
    <xf numFmtId="0" fontId="0" fillId="0" borderId="0" xfId="0"/>
    <xf numFmtId="0" fontId="1" fillId="0" borderId="0" xfId="0" applyFont="1" applyFill="1"/>
    <xf numFmtId="0" fontId="3" fillId="0" borderId="0" xfId="0" applyFont="1" applyFill="1"/>
    <xf numFmtId="0" fontId="3" fillId="0" borderId="0" xfId="0" applyFont="1" applyFill="1" applyBorder="1"/>
    <xf numFmtId="0" fontId="7" fillId="0" borderId="0" xfId="0" applyFont="1"/>
    <xf numFmtId="0" fontId="1" fillId="0" borderId="0" xfId="0" applyFont="1"/>
    <xf numFmtId="0" fontId="3" fillId="0" borderId="0" xfId="0" applyFont="1" applyAlignment="1">
      <alignment horizontal="centerContinuous"/>
    </xf>
    <xf numFmtId="0" fontId="3" fillId="0" borderId="0" xfId="0" applyFont="1"/>
    <xf numFmtId="0" fontId="3" fillId="0" borderId="1" xfId="0" applyFont="1" applyBorder="1" applyAlignment="1">
      <alignment horizontal="centerContinuous"/>
    </xf>
    <xf numFmtId="0" fontId="3" fillId="0" borderId="2" xfId="0" applyFont="1" applyBorder="1" applyAlignment="1">
      <alignment horizontal="centerContinuous"/>
    </xf>
    <xf numFmtId="0" fontId="3" fillId="0" borderId="3" xfId="0" applyFont="1" applyBorder="1" applyAlignment="1">
      <alignment horizontal="centerContinuous"/>
    </xf>
    <xf numFmtId="0" fontId="3" fillId="0" borderId="4" xfId="0" applyFont="1" applyBorder="1" applyAlignment="1">
      <alignment horizontal="centerContinuous"/>
    </xf>
    <xf numFmtId="0" fontId="3" fillId="0" borderId="5" xfId="0" applyFont="1" applyBorder="1" applyAlignment="1">
      <alignment horizontal="centerContinuous"/>
    </xf>
    <xf numFmtId="0" fontId="3" fillId="0" borderId="1" xfId="0" applyFont="1" applyBorder="1"/>
    <xf numFmtId="0" fontId="3" fillId="0" borderId="6" xfId="0" applyFont="1" applyBorder="1" applyAlignment="1">
      <alignment horizontal="centerContinuous"/>
    </xf>
    <xf numFmtId="0" fontId="3" fillId="0" borderId="7" xfId="0" applyFont="1" applyBorder="1"/>
    <xf numFmtId="0" fontId="3" fillId="0" borderId="8" xfId="0" applyFont="1" applyBorder="1" applyAlignment="1">
      <alignment horizontal="centerContinuous"/>
    </xf>
    <xf numFmtId="0" fontId="3" fillId="0" borderId="9" xfId="0" applyFont="1" applyBorder="1"/>
    <xf numFmtId="0" fontId="3" fillId="0" borderId="10" xfId="0" applyFont="1" applyBorder="1" applyAlignment="1">
      <alignment horizontal="centerContinuous"/>
    </xf>
    <xf numFmtId="0" fontId="3" fillId="0" borderId="11" xfId="0" applyFont="1" applyBorder="1" applyAlignment="1">
      <alignment horizontal="centerContinuous"/>
    </xf>
    <xf numFmtId="0" fontId="3" fillId="0" borderId="9" xfId="0" applyFont="1" applyBorder="1" applyAlignment="1"/>
    <xf numFmtId="0" fontId="3" fillId="0" borderId="14" xfId="0" applyFont="1" applyBorder="1"/>
    <xf numFmtId="0" fontId="3" fillId="0" borderId="15" xfId="0" applyFont="1" applyBorder="1"/>
    <xf numFmtId="0" fontId="3" fillId="0" borderId="16" xfId="0" applyFont="1" applyBorder="1" applyAlignment="1">
      <alignment horizontal="centerContinuous"/>
    </xf>
    <xf numFmtId="0" fontId="3" fillId="0" borderId="17" xfId="0" applyFont="1" applyBorder="1" applyAlignment="1">
      <alignment horizontal="centerContinuous"/>
    </xf>
    <xf numFmtId="0" fontId="3" fillId="0" borderId="18" xfId="0" applyFont="1" applyBorder="1" applyAlignment="1">
      <alignment horizontal="centerContinuous"/>
    </xf>
    <xf numFmtId="0" fontId="3" fillId="0" borderId="19" xfId="0" applyFont="1" applyBorder="1" applyAlignment="1">
      <alignment horizontal="centerContinuous"/>
    </xf>
    <xf numFmtId="0" fontId="3" fillId="0" borderId="20" xfId="0" applyFont="1" applyBorder="1" applyAlignment="1">
      <alignment horizontal="centerContinuous"/>
    </xf>
    <xf numFmtId="0" fontId="8" fillId="0" borderId="9" xfId="0" applyFont="1" applyBorder="1"/>
    <xf numFmtId="37" fontId="3" fillId="0" borderId="21" xfId="0" applyNumberFormat="1" applyFont="1" applyBorder="1" applyAlignment="1">
      <alignment horizontal="right"/>
    </xf>
    <xf numFmtId="37" fontId="3" fillId="0" borderId="22" xfId="0" applyNumberFormat="1" applyFont="1" applyBorder="1" applyAlignment="1">
      <alignment horizontal="right"/>
    </xf>
    <xf numFmtId="37" fontId="3" fillId="0" borderId="23" xfId="0" applyNumberFormat="1" applyFont="1" applyBorder="1" applyAlignment="1">
      <alignment horizontal="right"/>
    </xf>
    <xf numFmtId="37" fontId="3" fillId="0" borderId="0" xfId="0" applyNumberFormat="1" applyFont="1" applyBorder="1" applyAlignment="1">
      <alignment horizontal="right"/>
    </xf>
    <xf numFmtId="37" fontId="3" fillId="0" borderId="23" xfId="0" applyNumberFormat="1" applyFont="1" applyBorder="1"/>
    <xf numFmtId="37" fontId="3" fillId="0" borderId="21" xfId="0" applyNumberFormat="1" applyFont="1" applyBorder="1"/>
    <xf numFmtId="37" fontId="3" fillId="0" borderId="22" xfId="0" applyNumberFormat="1" applyFont="1" applyBorder="1"/>
    <xf numFmtId="37" fontId="3" fillId="0" borderId="0" xfId="0" applyNumberFormat="1" applyFont="1" applyBorder="1"/>
    <xf numFmtId="37" fontId="3" fillId="0" borderId="24" xfId="0" applyNumberFormat="1" applyFont="1" applyBorder="1"/>
    <xf numFmtId="37" fontId="3" fillId="0" borderId="25" xfId="0" applyNumberFormat="1" applyFont="1" applyBorder="1"/>
    <xf numFmtId="37" fontId="3" fillId="0" borderId="26" xfId="0" applyNumberFormat="1" applyFont="1" applyBorder="1"/>
    <xf numFmtId="37" fontId="3" fillId="0" borderId="27" xfId="0" applyNumberFormat="1" applyFont="1" applyBorder="1" applyAlignment="1">
      <alignment horizontal="right"/>
    </xf>
    <xf numFmtId="37" fontId="3" fillId="0" borderId="28" xfId="0" applyNumberFormat="1" applyFont="1" applyBorder="1" applyAlignment="1">
      <alignment horizontal="right"/>
    </xf>
    <xf numFmtId="37" fontId="3" fillId="0" borderId="12" xfId="0" applyNumberFormat="1" applyFont="1" applyBorder="1"/>
    <xf numFmtId="37" fontId="3" fillId="0" borderId="27" xfId="0" applyNumberFormat="1" applyFont="1" applyBorder="1"/>
    <xf numFmtId="37" fontId="3" fillId="0" borderId="12" xfId="0" applyNumberFormat="1" applyFont="1" applyBorder="1" applyAlignment="1">
      <alignment horizontal="right"/>
    </xf>
    <xf numFmtId="37" fontId="3" fillId="0" borderId="13" xfId="0" applyNumberFormat="1" applyFont="1" applyBorder="1"/>
    <xf numFmtId="37" fontId="3" fillId="0" borderId="13" xfId="0" applyNumberFormat="1" applyFont="1" applyBorder="1" applyAlignment="1">
      <alignment horizontal="right"/>
    </xf>
    <xf numFmtId="37" fontId="3" fillId="0" borderId="24" xfId="0" applyNumberFormat="1" applyFont="1" applyBorder="1" applyAlignment="1">
      <alignment horizontal="right"/>
    </xf>
    <xf numFmtId="37" fontId="3" fillId="0" borderId="26" xfId="0" applyNumberFormat="1" applyFont="1" applyBorder="1" applyAlignment="1">
      <alignment horizontal="right"/>
    </xf>
    <xf numFmtId="37" fontId="3" fillId="0" borderId="29" xfId="0" applyNumberFormat="1" applyFont="1" applyBorder="1" applyAlignment="1">
      <alignment horizontal="right"/>
    </xf>
    <xf numFmtId="37" fontId="3" fillId="0" borderId="30" xfId="0" applyNumberFormat="1" applyFont="1" applyBorder="1" applyAlignment="1">
      <alignment horizontal="right"/>
    </xf>
    <xf numFmtId="37" fontId="3" fillId="0" borderId="31" xfId="0" applyNumberFormat="1" applyFont="1" applyBorder="1" applyAlignment="1">
      <alignment horizontal="right"/>
    </xf>
    <xf numFmtId="37" fontId="3" fillId="0" borderId="32" xfId="0" applyNumberFormat="1" applyFont="1" applyBorder="1" applyAlignment="1">
      <alignment horizontal="right"/>
    </xf>
    <xf numFmtId="37" fontId="3" fillId="0" borderId="31" xfId="0" applyNumberFormat="1" applyFont="1" applyBorder="1"/>
    <xf numFmtId="37" fontId="3" fillId="0" borderId="29" xfId="0" applyNumberFormat="1" applyFont="1" applyBorder="1"/>
    <xf numFmtId="37" fontId="3" fillId="0" borderId="30" xfId="0" applyNumberFormat="1" applyFont="1" applyBorder="1"/>
    <xf numFmtId="37" fontId="3" fillId="0" borderId="32" xfId="0" applyNumberFormat="1" applyFont="1" applyBorder="1"/>
    <xf numFmtId="37" fontId="3" fillId="0" borderId="33" xfId="0" applyNumberFormat="1" applyFont="1" applyBorder="1"/>
    <xf numFmtId="37" fontId="3" fillId="0" borderId="34" xfId="0" applyNumberFormat="1" applyFont="1" applyBorder="1"/>
    <xf numFmtId="37" fontId="3" fillId="0" borderId="35" xfId="0" applyNumberFormat="1" applyFont="1" applyBorder="1"/>
    <xf numFmtId="37" fontId="3" fillId="0" borderId="36" xfId="0" applyNumberFormat="1" applyFont="1" applyBorder="1"/>
    <xf numFmtId="37" fontId="3" fillId="0" borderId="28" xfId="0" applyNumberFormat="1" applyFont="1" applyBorder="1"/>
    <xf numFmtId="37" fontId="3" fillId="0" borderId="37" xfId="0" applyNumberFormat="1" applyFont="1" applyBorder="1"/>
    <xf numFmtId="37" fontId="3" fillId="0" borderId="38" xfId="0" applyNumberFormat="1" applyFont="1" applyBorder="1"/>
    <xf numFmtId="37" fontId="3" fillId="0" borderId="39" xfId="0" applyNumberFormat="1" applyFont="1" applyBorder="1"/>
    <xf numFmtId="37" fontId="3" fillId="0" borderId="40" xfId="0" applyNumberFormat="1" applyFont="1" applyBorder="1"/>
    <xf numFmtId="0" fontId="3" fillId="0" borderId="41" xfId="0" applyFont="1" applyBorder="1"/>
    <xf numFmtId="176" fontId="3" fillId="0" borderId="0" xfId="0" applyNumberFormat="1" applyFont="1"/>
    <xf numFmtId="176" fontId="3" fillId="0" borderId="42" xfId="0" applyNumberFormat="1" applyFont="1" applyBorder="1" applyAlignment="1">
      <alignment horizontal="centerContinuous"/>
    </xf>
    <xf numFmtId="176" fontId="3" fillId="0" borderId="43" xfId="0" applyNumberFormat="1" applyFont="1" applyBorder="1"/>
    <xf numFmtId="176" fontId="3" fillId="0" borderId="44" xfId="0" applyNumberFormat="1" applyFont="1" applyBorder="1"/>
    <xf numFmtId="176" fontId="3" fillId="0" borderId="45" xfId="0" applyNumberFormat="1" applyFont="1" applyBorder="1"/>
    <xf numFmtId="176" fontId="3" fillId="0" borderId="46" xfId="0" applyNumberFormat="1" applyFont="1" applyBorder="1" applyAlignment="1">
      <alignment horizontal="centerContinuous"/>
    </xf>
    <xf numFmtId="0" fontId="3" fillId="0" borderId="1" xfId="2" applyFont="1" applyFill="1" applyBorder="1" applyAlignment="1" applyProtection="1">
      <alignment horizontal="centerContinuous" vertical="center"/>
    </xf>
    <xf numFmtId="0" fontId="3" fillId="0" borderId="42" xfId="2" applyFont="1" applyFill="1" applyBorder="1" applyAlignment="1" applyProtection="1">
      <alignment horizontal="centerContinuous" vertical="center"/>
    </xf>
    <xf numFmtId="0" fontId="3" fillId="0" borderId="42" xfId="2" applyFont="1" applyFill="1" applyBorder="1" applyAlignment="1" applyProtection="1">
      <alignment horizontal="left" vertical="center"/>
    </xf>
    <xf numFmtId="0" fontId="3" fillId="0" borderId="1" xfId="2" applyFont="1" applyFill="1" applyBorder="1" applyAlignment="1" applyProtection="1">
      <alignment vertical="center"/>
    </xf>
    <xf numFmtId="0" fontId="3" fillId="0" borderId="0" xfId="0" applyFont="1" applyFill="1" applyAlignment="1">
      <alignment vertical="center"/>
    </xf>
    <xf numFmtId="0" fontId="3" fillId="0" borderId="47" xfId="2" applyFont="1" applyFill="1" applyBorder="1" applyAlignment="1" applyProtection="1">
      <alignment horizontal="centerContinuous" vertical="center"/>
    </xf>
    <xf numFmtId="0" fontId="3" fillId="0" borderId="44" xfId="2" applyFont="1" applyFill="1" applyBorder="1" applyAlignment="1" applyProtection="1">
      <alignment horizontal="centerContinuous" vertical="center"/>
    </xf>
    <xf numFmtId="0" fontId="3" fillId="0" borderId="0" xfId="0" applyFont="1" applyFill="1" applyBorder="1" applyAlignment="1">
      <alignment vertical="center"/>
    </xf>
    <xf numFmtId="0" fontId="3" fillId="0" borderId="48" xfId="2" applyFont="1" applyFill="1" applyBorder="1" applyAlignment="1" applyProtection="1">
      <alignment horizontal="centerContinuous" vertical="center"/>
    </xf>
    <xf numFmtId="0" fontId="3" fillId="0" borderId="49" xfId="2" applyFont="1" applyFill="1" applyBorder="1" applyAlignment="1" applyProtection="1">
      <alignment horizontal="centerContinuous" vertical="center"/>
    </xf>
    <xf numFmtId="0" fontId="3" fillId="0" borderId="50" xfId="2" applyFont="1" applyFill="1" applyBorder="1" applyAlignment="1" applyProtection="1">
      <alignment horizontal="centerContinuous" vertical="center"/>
    </xf>
    <xf numFmtId="0" fontId="3" fillId="0" borderId="51" xfId="2" applyFont="1" applyFill="1" applyBorder="1" applyAlignment="1" applyProtection="1">
      <alignment horizontal="centerContinuous" vertical="center"/>
    </xf>
    <xf numFmtId="0" fontId="7" fillId="0" borderId="52" xfId="0" applyFont="1" applyFill="1" applyBorder="1" applyAlignment="1">
      <alignment horizontal="centerContinuous" vertical="center"/>
    </xf>
    <xf numFmtId="0" fontId="3" fillId="0" borderId="9" xfId="2" applyFont="1" applyFill="1" applyBorder="1" applyAlignment="1">
      <alignment vertical="center"/>
    </xf>
    <xf numFmtId="0" fontId="3" fillId="0" borderId="53" xfId="2" applyFont="1" applyFill="1" applyBorder="1" applyAlignment="1">
      <alignment vertical="center"/>
    </xf>
    <xf numFmtId="0" fontId="3" fillId="0" borderId="54" xfId="2" quotePrefix="1" applyFont="1" applyFill="1" applyBorder="1" applyAlignment="1" applyProtection="1">
      <alignment horizontal="center" vertical="center"/>
    </xf>
    <xf numFmtId="0" fontId="3" fillId="0" borderId="53" xfId="2" quotePrefix="1" applyFont="1" applyFill="1" applyBorder="1" applyAlignment="1">
      <alignment horizontal="center" vertical="center"/>
    </xf>
    <xf numFmtId="0" fontId="3" fillId="0" borderId="55" xfId="2" quotePrefix="1" applyFont="1" applyFill="1" applyBorder="1" applyAlignment="1" applyProtection="1">
      <alignment horizontal="center" vertical="center"/>
    </xf>
    <xf numFmtId="0" fontId="3" fillId="0" borderId="56" xfId="2" quotePrefix="1" applyFont="1" applyFill="1" applyBorder="1" applyAlignment="1" applyProtection="1">
      <alignment horizontal="center" vertical="center"/>
    </xf>
    <xf numFmtId="0" fontId="3" fillId="0" borderId="28" xfId="2" quotePrefix="1" applyFont="1" applyFill="1" applyBorder="1" applyAlignment="1">
      <alignment horizontal="center" vertical="center"/>
    </xf>
    <xf numFmtId="0" fontId="3" fillId="0" borderId="57" xfId="2" applyFont="1" applyFill="1" applyBorder="1" applyAlignment="1">
      <alignment horizontal="center" vertical="center"/>
    </xf>
    <xf numFmtId="0" fontId="3" fillId="0" borderId="0" xfId="2" applyFont="1" applyFill="1" applyBorder="1" applyAlignment="1">
      <alignment horizontal="center" vertical="center"/>
    </xf>
    <xf numFmtId="0" fontId="3" fillId="0" borderId="58" xfId="2" applyFont="1" applyFill="1" applyBorder="1" applyAlignment="1">
      <alignment horizontal="center" vertical="center"/>
    </xf>
    <xf numFmtId="0" fontId="3" fillId="0" borderId="28" xfId="2" applyFont="1" applyFill="1" applyBorder="1" applyAlignment="1">
      <alignment horizontal="center" vertical="center"/>
    </xf>
    <xf numFmtId="0" fontId="3" fillId="0" borderId="53" xfId="2" applyFont="1" applyFill="1" applyBorder="1" applyAlignment="1">
      <alignment horizontal="center" vertical="center"/>
    </xf>
    <xf numFmtId="0" fontId="3" fillId="0" borderId="0" xfId="2" quotePrefix="1" applyFont="1" applyFill="1" applyBorder="1" applyAlignment="1">
      <alignment horizontal="center" vertical="center"/>
    </xf>
    <xf numFmtId="0" fontId="3" fillId="0" borderId="58" xfId="2" quotePrefix="1" applyFont="1" applyFill="1" applyBorder="1" applyAlignment="1" applyProtection="1">
      <alignment horizontal="center" vertical="center"/>
    </xf>
    <xf numFmtId="0" fontId="3" fillId="0" borderId="56" xfId="2" applyFont="1" applyFill="1" applyBorder="1" applyAlignment="1">
      <alignment horizontal="center" vertical="center"/>
    </xf>
    <xf numFmtId="0" fontId="3" fillId="0" borderId="7" xfId="2" applyFont="1" applyFill="1" applyBorder="1" applyAlignment="1" applyProtection="1">
      <alignment vertical="center"/>
    </xf>
    <xf numFmtId="0" fontId="3" fillId="0" borderId="45" xfId="2" applyFont="1" applyFill="1" applyBorder="1" applyAlignment="1" applyProtection="1">
      <alignment vertical="center"/>
    </xf>
    <xf numFmtId="0" fontId="3" fillId="0" borderId="7" xfId="2" quotePrefix="1" applyFont="1" applyFill="1" applyBorder="1" applyAlignment="1" applyProtection="1">
      <alignment horizontal="center" vertical="center"/>
    </xf>
    <xf numFmtId="0" fontId="3" fillId="0" borderId="59" xfId="2" quotePrefix="1" applyFont="1" applyFill="1" applyBorder="1" applyAlignment="1">
      <alignment horizontal="center" vertical="center"/>
    </xf>
    <xf numFmtId="0" fontId="3" fillId="0" borderId="60" xfId="2" quotePrefix="1" applyFont="1" applyFill="1" applyBorder="1" applyAlignment="1" applyProtection="1">
      <alignment horizontal="center" vertical="center"/>
    </xf>
    <xf numFmtId="0" fontId="3" fillId="0" borderId="61" xfId="2" quotePrefix="1" applyFont="1" applyFill="1" applyBorder="1" applyAlignment="1">
      <alignment horizontal="center" vertical="center"/>
    </xf>
    <xf numFmtId="0" fontId="3" fillId="0" borderId="62" xfId="2" applyFont="1" applyFill="1" applyBorder="1" applyAlignment="1">
      <alignment horizontal="center" vertical="center"/>
    </xf>
    <xf numFmtId="0" fontId="3" fillId="0" borderId="22" xfId="2" applyFont="1" applyFill="1" applyBorder="1" applyAlignment="1">
      <alignment horizontal="center" vertical="center"/>
    </xf>
    <xf numFmtId="0" fontId="3" fillId="0" borderId="63" xfId="2" applyFont="1" applyFill="1" applyBorder="1" applyAlignment="1">
      <alignment horizontal="center" vertical="center"/>
    </xf>
    <xf numFmtId="0" fontId="3" fillId="0" borderId="45" xfId="2" applyFont="1" applyFill="1" applyBorder="1" applyAlignment="1">
      <alignment horizontal="center" vertical="center"/>
    </xf>
    <xf numFmtId="0" fontId="3" fillId="0" borderId="45" xfId="2" quotePrefix="1" applyFont="1" applyFill="1" applyBorder="1" applyAlignment="1">
      <alignment horizontal="center" vertical="center"/>
    </xf>
    <xf numFmtId="0" fontId="3" fillId="0" borderId="22" xfId="2" quotePrefix="1" applyFont="1" applyFill="1" applyBorder="1" applyAlignment="1" applyProtection="1">
      <alignment horizontal="center" vertical="center"/>
    </xf>
    <xf numFmtId="0" fontId="3" fillId="0" borderId="64" xfId="2" quotePrefix="1" applyFont="1" applyFill="1" applyBorder="1" applyAlignment="1">
      <alignment horizontal="center" vertical="center"/>
    </xf>
    <xf numFmtId="0" fontId="3" fillId="0" borderId="63" xfId="2" quotePrefix="1" applyFont="1" applyFill="1" applyBorder="1" applyAlignment="1" applyProtection="1">
      <alignment horizontal="center" vertical="center"/>
    </xf>
    <xf numFmtId="0" fontId="3" fillId="0" borderId="60" xfId="2" applyFont="1" applyFill="1" applyBorder="1" applyAlignment="1">
      <alignment horizontal="center" vertical="center"/>
    </xf>
    <xf numFmtId="49" fontId="3" fillId="0" borderId="65" xfId="0" applyNumberFormat="1" applyFont="1" applyFill="1" applyBorder="1" applyAlignment="1" applyProtection="1">
      <alignment vertical="center"/>
    </xf>
    <xf numFmtId="37" fontId="3" fillId="0" borderId="66" xfId="2" applyNumberFormat="1" applyFont="1" applyFill="1" applyBorder="1" applyAlignment="1" applyProtection="1">
      <alignment vertical="center"/>
    </xf>
    <xf numFmtId="37" fontId="3" fillId="0" borderId="67" xfId="2" applyNumberFormat="1" applyFont="1" applyFill="1" applyBorder="1" applyAlignment="1">
      <alignment vertical="center"/>
    </xf>
    <xf numFmtId="37" fontId="3" fillId="0" borderId="68" xfId="2" applyNumberFormat="1" applyFont="1" applyFill="1" applyBorder="1" applyAlignment="1" applyProtection="1">
      <alignment vertical="center"/>
    </xf>
    <xf numFmtId="37" fontId="3" fillId="0" borderId="69" xfId="2" applyNumberFormat="1" applyFont="1" applyFill="1" applyBorder="1" applyAlignment="1">
      <alignment vertical="center"/>
    </xf>
    <xf numFmtId="37" fontId="3" fillId="0" borderId="70" xfId="2" applyNumberFormat="1" applyFont="1" applyFill="1" applyBorder="1" applyAlignment="1">
      <alignment vertical="center"/>
    </xf>
    <xf numFmtId="37" fontId="3" fillId="0" borderId="71" xfId="2" applyNumberFormat="1" applyFont="1" applyFill="1" applyBorder="1" applyAlignment="1">
      <alignment vertical="center"/>
    </xf>
    <xf numFmtId="37" fontId="3" fillId="0" borderId="72" xfId="2" applyNumberFormat="1" applyFont="1" applyFill="1" applyBorder="1" applyAlignment="1">
      <alignment vertical="center"/>
    </xf>
    <xf numFmtId="37" fontId="3" fillId="0" borderId="73" xfId="2" applyNumberFormat="1" applyFont="1" applyFill="1" applyBorder="1" applyAlignment="1">
      <alignment vertical="center"/>
    </xf>
    <xf numFmtId="37" fontId="3" fillId="0" borderId="74" xfId="2" applyNumberFormat="1" applyFont="1" applyFill="1" applyBorder="1" applyAlignment="1" applyProtection="1">
      <alignment vertical="center"/>
    </xf>
    <xf numFmtId="37" fontId="3" fillId="0" borderId="75" xfId="2" applyNumberFormat="1" applyFont="1" applyFill="1" applyBorder="1" applyAlignment="1">
      <alignment vertical="center"/>
    </xf>
    <xf numFmtId="37" fontId="3" fillId="0" borderId="76" xfId="2" applyNumberFormat="1" applyFont="1" applyFill="1" applyBorder="1" applyAlignment="1">
      <alignment vertical="center"/>
    </xf>
    <xf numFmtId="37" fontId="3" fillId="0" borderId="68" xfId="2" applyNumberFormat="1" applyFont="1" applyFill="1" applyBorder="1" applyAlignment="1" applyProtection="1">
      <alignment horizontal="right" vertical="center"/>
    </xf>
    <xf numFmtId="37" fontId="3" fillId="0" borderId="3" xfId="2" applyNumberFormat="1" applyFont="1" applyFill="1" applyBorder="1" applyAlignment="1" applyProtection="1">
      <alignment vertical="center"/>
    </xf>
    <xf numFmtId="37" fontId="3" fillId="0" borderId="77" xfId="2" applyNumberFormat="1" applyFont="1" applyFill="1" applyBorder="1" applyAlignment="1">
      <alignment vertical="center"/>
    </xf>
    <xf numFmtId="37" fontId="3" fillId="0" borderId="66" xfId="2" applyNumberFormat="1" applyFont="1" applyFill="1" applyBorder="1" applyAlignment="1" applyProtection="1">
      <alignment horizontal="right" vertical="center"/>
    </xf>
    <xf numFmtId="37" fontId="3" fillId="0" borderId="78" xfId="2" applyNumberFormat="1" applyFont="1" applyFill="1" applyBorder="1" applyAlignment="1">
      <alignment vertical="center"/>
    </xf>
    <xf numFmtId="49" fontId="3" fillId="0" borderId="79" xfId="0" applyNumberFormat="1" applyFont="1" applyFill="1" applyBorder="1" applyAlignment="1" applyProtection="1">
      <alignment vertical="center"/>
    </xf>
    <xf numFmtId="37" fontId="3" fillId="0" borderId="80" xfId="2" applyNumberFormat="1" applyFont="1" applyFill="1" applyBorder="1" applyAlignment="1">
      <alignment vertical="center"/>
    </xf>
    <xf numFmtId="37" fontId="3" fillId="0" borderId="81" xfId="2" applyNumberFormat="1" applyFont="1" applyFill="1" applyBorder="1" applyAlignment="1">
      <alignment vertical="center"/>
    </xf>
    <xf numFmtId="37" fontId="3" fillId="0" borderId="82" xfId="2" applyNumberFormat="1" applyFont="1" applyFill="1" applyBorder="1" applyAlignment="1">
      <alignment vertical="center"/>
    </xf>
    <xf numFmtId="37" fontId="3" fillId="0" borderId="83" xfId="2" applyNumberFormat="1" applyFont="1" applyFill="1" applyBorder="1" applyAlignment="1">
      <alignment vertical="center"/>
    </xf>
    <xf numFmtId="37" fontId="3" fillId="0" borderId="84" xfId="2" applyNumberFormat="1" applyFont="1" applyFill="1" applyBorder="1" applyAlignment="1">
      <alignment vertical="center"/>
    </xf>
    <xf numFmtId="37" fontId="3" fillId="0" borderId="85" xfId="2" applyNumberFormat="1" applyFont="1" applyFill="1" applyBorder="1" applyAlignment="1">
      <alignment vertical="center"/>
    </xf>
    <xf numFmtId="37" fontId="3" fillId="0" borderId="86" xfId="2" applyNumberFormat="1" applyFont="1" applyFill="1" applyBorder="1" applyAlignment="1" applyProtection="1">
      <alignment vertical="center"/>
    </xf>
    <xf numFmtId="37" fontId="3" fillId="0" borderId="87" xfId="2" applyNumberFormat="1" applyFont="1" applyFill="1" applyBorder="1" applyAlignment="1">
      <alignment vertical="center"/>
    </xf>
    <xf numFmtId="37" fontId="3" fillId="0" borderId="88" xfId="2" applyNumberFormat="1" applyFont="1" applyFill="1" applyBorder="1" applyAlignment="1">
      <alignment vertical="center"/>
    </xf>
    <xf numFmtId="37" fontId="3" fillId="0" borderId="89" xfId="2" applyNumberFormat="1" applyFont="1" applyFill="1" applyBorder="1" applyAlignment="1" applyProtection="1">
      <alignment vertical="center"/>
    </xf>
    <xf numFmtId="37" fontId="3" fillId="0" borderId="90" xfId="2" applyNumberFormat="1" applyFont="1" applyFill="1" applyBorder="1" applyAlignment="1">
      <alignment vertical="center"/>
    </xf>
    <xf numFmtId="37" fontId="3" fillId="0" borderId="91" xfId="2" applyNumberFormat="1" applyFont="1" applyFill="1" applyBorder="1" applyAlignment="1">
      <alignment vertical="center"/>
    </xf>
    <xf numFmtId="37" fontId="3" fillId="0" borderId="84" xfId="2" applyNumberFormat="1" applyFont="1" applyFill="1" applyBorder="1" applyAlignment="1" applyProtection="1">
      <alignment vertical="center"/>
    </xf>
    <xf numFmtId="49" fontId="3" fillId="0" borderId="7" xfId="0" applyNumberFormat="1" applyFont="1" applyFill="1" applyBorder="1" applyAlignment="1" applyProtection="1">
      <alignment vertical="center"/>
    </xf>
    <xf numFmtId="37" fontId="3" fillId="0" borderId="7" xfId="2" applyNumberFormat="1" applyFont="1" applyFill="1" applyBorder="1" applyAlignment="1" applyProtection="1">
      <alignment vertical="center"/>
    </xf>
    <xf numFmtId="37" fontId="3" fillId="0" borderId="59" xfId="2" applyNumberFormat="1" applyFont="1" applyFill="1" applyBorder="1" applyAlignment="1">
      <alignment vertical="center"/>
    </xf>
    <xf numFmtId="37" fontId="3" fillId="0" borderId="60" xfId="2" applyNumberFormat="1" applyFont="1" applyFill="1" applyBorder="1" applyAlignment="1">
      <alignment vertical="center"/>
    </xf>
    <xf numFmtId="37" fontId="3" fillId="0" borderId="45" xfId="2" applyNumberFormat="1" applyFont="1" applyFill="1" applyBorder="1" applyAlignment="1">
      <alignment vertical="center"/>
    </xf>
    <xf numFmtId="37" fontId="3" fillId="0" borderId="62" xfId="2" applyNumberFormat="1" applyFont="1" applyFill="1" applyBorder="1" applyAlignment="1">
      <alignment vertical="center"/>
    </xf>
    <xf numFmtId="37" fontId="3" fillId="0" borderId="22" xfId="2" applyNumberFormat="1" applyFont="1" applyFill="1" applyBorder="1" applyAlignment="1">
      <alignment vertical="center"/>
    </xf>
    <xf numFmtId="37" fontId="3" fillId="0" borderId="92" xfId="2" applyNumberFormat="1" applyFont="1" applyFill="1" applyBorder="1" applyAlignment="1">
      <alignment vertical="center"/>
    </xf>
    <xf numFmtId="37" fontId="3" fillId="0" borderId="93" xfId="2" applyNumberFormat="1" applyFont="1" applyFill="1" applyBorder="1" applyAlignment="1" applyProtection="1">
      <alignment vertical="center"/>
    </xf>
    <xf numFmtId="37" fontId="3" fillId="0" borderId="61" xfId="2" applyNumberFormat="1" applyFont="1" applyFill="1" applyBorder="1" applyAlignment="1">
      <alignment vertical="center"/>
    </xf>
    <xf numFmtId="37" fontId="3" fillId="0" borderId="63" xfId="2" applyNumberFormat="1" applyFont="1" applyFill="1" applyBorder="1" applyAlignment="1">
      <alignment vertical="center"/>
    </xf>
    <xf numFmtId="37" fontId="3" fillId="0" borderId="22" xfId="2" applyNumberFormat="1" applyFont="1" applyFill="1" applyBorder="1" applyAlignment="1" applyProtection="1">
      <alignment vertical="center"/>
    </xf>
    <xf numFmtId="37" fontId="3" fillId="0" borderId="64" xfId="2" applyNumberFormat="1" applyFont="1" applyFill="1" applyBorder="1" applyAlignment="1">
      <alignment vertical="center"/>
    </xf>
    <xf numFmtId="37" fontId="3" fillId="0" borderId="72" xfId="2" applyNumberFormat="1" applyFont="1" applyFill="1" applyBorder="1" applyAlignment="1" applyProtection="1">
      <alignment vertical="center"/>
    </xf>
    <xf numFmtId="37" fontId="3" fillId="0" borderId="59" xfId="2" applyNumberFormat="1" applyFont="1" applyFill="1" applyBorder="1" applyAlignment="1">
      <alignment horizontal="right" vertical="center"/>
    </xf>
    <xf numFmtId="37" fontId="3" fillId="0" borderId="62" xfId="2" applyNumberFormat="1" applyFont="1" applyFill="1" applyBorder="1" applyAlignment="1">
      <alignment horizontal="right" vertical="center"/>
    </xf>
    <xf numFmtId="37" fontId="3" fillId="0" borderId="7" xfId="2" applyNumberFormat="1" applyFont="1" applyFill="1" applyBorder="1" applyAlignment="1" applyProtection="1">
      <alignment horizontal="right" vertical="center"/>
    </xf>
    <xf numFmtId="49" fontId="3" fillId="0" borderId="9" xfId="0" applyNumberFormat="1" applyFont="1" applyFill="1" applyBorder="1" applyAlignment="1" applyProtection="1">
      <alignment vertical="center"/>
    </xf>
    <xf numFmtId="37" fontId="3" fillId="0" borderId="9" xfId="2" applyNumberFormat="1" applyFont="1" applyFill="1" applyBorder="1" applyAlignment="1" applyProtection="1">
      <alignment vertical="center"/>
    </xf>
    <xf numFmtId="37" fontId="3" fillId="0" borderId="94" xfId="2" applyNumberFormat="1" applyFont="1" applyFill="1" applyBorder="1" applyAlignment="1">
      <alignment vertical="center"/>
    </xf>
    <xf numFmtId="37" fontId="3" fillId="0" borderId="54" xfId="2" applyNumberFormat="1" applyFont="1" applyFill="1" applyBorder="1" applyAlignment="1">
      <alignment vertical="center"/>
    </xf>
    <xf numFmtId="37" fontId="3" fillId="0" borderId="53" xfId="2" applyNumberFormat="1" applyFont="1" applyFill="1" applyBorder="1" applyAlignment="1">
      <alignment vertical="center"/>
    </xf>
    <xf numFmtId="37" fontId="3" fillId="0" borderId="55" xfId="2" applyNumberFormat="1" applyFont="1" applyFill="1" applyBorder="1" applyAlignment="1">
      <alignment vertical="center"/>
    </xf>
    <xf numFmtId="37" fontId="3" fillId="0" borderId="0" xfId="2" applyNumberFormat="1" applyFont="1" applyFill="1" applyBorder="1" applyAlignment="1">
      <alignment vertical="center"/>
    </xf>
    <xf numFmtId="37" fontId="3" fillId="0" borderId="95" xfId="2" applyNumberFormat="1" applyFont="1" applyFill="1" applyBorder="1" applyAlignment="1">
      <alignment vertical="center"/>
    </xf>
    <xf numFmtId="37" fontId="3" fillId="0" borderId="96" xfId="2" applyNumberFormat="1" applyFont="1" applyFill="1" applyBorder="1" applyAlignment="1">
      <alignment vertical="center"/>
    </xf>
    <xf numFmtId="37" fontId="3" fillId="0" borderId="97" xfId="2" applyNumberFormat="1" applyFont="1" applyFill="1" applyBorder="1" applyAlignment="1" applyProtection="1">
      <alignment vertical="center"/>
    </xf>
    <xf numFmtId="37" fontId="3" fillId="0" borderId="98" xfId="2" applyNumberFormat="1" applyFont="1" applyFill="1" applyBorder="1" applyAlignment="1">
      <alignment vertical="center"/>
    </xf>
    <xf numFmtId="37" fontId="3" fillId="0" borderId="99" xfId="2" applyNumberFormat="1" applyFont="1" applyFill="1" applyBorder="1" applyAlignment="1">
      <alignment vertical="center"/>
    </xf>
    <xf numFmtId="37" fontId="3" fillId="0" borderId="0" xfId="2" applyNumberFormat="1" applyFont="1" applyFill="1" applyBorder="1" applyAlignment="1" applyProtection="1">
      <alignment vertical="center"/>
    </xf>
    <xf numFmtId="37" fontId="3" fillId="0" borderId="9" xfId="2" applyNumberFormat="1" applyFont="1" applyFill="1" applyBorder="1" applyAlignment="1" applyProtection="1">
      <alignment horizontal="right" vertical="center"/>
    </xf>
    <xf numFmtId="37" fontId="3" fillId="0" borderId="100" xfId="2" applyNumberFormat="1" applyFont="1" applyFill="1" applyBorder="1" applyAlignment="1">
      <alignment vertical="center"/>
    </xf>
    <xf numFmtId="37" fontId="3" fillId="0" borderId="101" xfId="2" applyNumberFormat="1" applyFont="1" applyFill="1" applyBorder="1" applyAlignment="1">
      <alignment vertical="center"/>
    </xf>
    <xf numFmtId="37" fontId="3" fillId="0" borderId="102" xfId="2" applyNumberFormat="1" applyFont="1" applyFill="1" applyBorder="1" applyAlignment="1" applyProtection="1">
      <alignment vertical="center"/>
    </xf>
    <xf numFmtId="37" fontId="3" fillId="0" borderId="103" xfId="2" applyNumberFormat="1" applyFont="1" applyFill="1" applyBorder="1" applyAlignment="1">
      <alignment vertical="center"/>
    </xf>
    <xf numFmtId="37" fontId="3" fillId="0" borderId="104" xfId="2" applyNumberFormat="1" applyFont="1" applyFill="1" applyBorder="1" applyAlignment="1">
      <alignment vertical="center"/>
    </xf>
    <xf numFmtId="37" fontId="3" fillId="0" borderId="105" xfId="2" applyNumberFormat="1" applyFont="1" applyFill="1" applyBorder="1" applyAlignment="1">
      <alignment vertical="center"/>
    </xf>
    <xf numFmtId="37" fontId="3" fillId="0" borderId="106" xfId="2" applyNumberFormat="1" applyFont="1" applyFill="1" applyBorder="1" applyAlignment="1">
      <alignment vertical="center"/>
    </xf>
    <xf numFmtId="37" fontId="3" fillId="0" borderId="107" xfId="2" applyNumberFormat="1" applyFont="1" applyFill="1" applyBorder="1" applyAlignment="1">
      <alignment vertical="center"/>
    </xf>
    <xf numFmtId="37" fontId="3" fillId="0" borderId="108" xfId="2" applyNumberFormat="1" applyFont="1" applyFill="1" applyBorder="1" applyAlignment="1" applyProtection="1">
      <alignment vertical="center"/>
    </xf>
    <xf numFmtId="37" fontId="3" fillId="0" borderId="109" xfId="2" applyNumberFormat="1" applyFont="1" applyFill="1" applyBorder="1" applyAlignment="1">
      <alignment vertical="center"/>
    </xf>
    <xf numFmtId="37" fontId="3" fillId="0" borderId="110" xfId="2" applyNumberFormat="1" applyFont="1" applyFill="1" applyBorder="1" applyAlignment="1">
      <alignment vertical="center"/>
    </xf>
    <xf numFmtId="37" fontId="3" fillId="0" borderId="111" xfId="2" applyNumberFormat="1" applyFont="1" applyFill="1" applyBorder="1" applyAlignment="1">
      <alignment vertical="center"/>
    </xf>
    <xf numFmtId="37" fontId="3" fillId="0" borderId="105" xfId="2" applyNumberFormat="1" applyFont="1" applyFill="1" applyBorder="1" applyAlignment="1" applyProtection="1">
      <alignment vertical="center"/>
    </xf>
    <xf numFmtId="37" fontId="3" fillId="0" borderId="112" xfId="2" applyNumberFormat="1" applyFont="1" applyFill="1" applyBorder="1" applyAlignment="1">
      <alignment vertical="center"/>
    </xf>
    <xf numFmtId="37" fontId="3" fillId="0" borderId="113" xfId="2" applyNumberFormat="1" applyFont="1" applyFill="1" applyBorder="1" applyAlignment="1" applyProtection="1">
      <alignment vertical="center"/>
    </xf>
    <xf numFmtId="37" fontId="3" fillId="0" borderId="114" xfId="2" applyNumberFormat="1" applyFont="1" applyFill="1" applyBorder="1" applyAlignment="1">
      <alignment vertical="center"/>
    </xf>
    <xf numFmtId="37" fontId="3" fillId="0" borderId="115" xfId="2" applyNumberFormat="1" applyFont="1" applyFill="1" applyBorder="1" applyAlignment="1">
      <alignment vertical="center"/>
    </xf>
    <xf numFmtId="37" fontId="3" fillId="0" borderId="116" xfId="2" applyNumberFormat="1" applyFont="1" applyFill="1" applyBorder="1" applyAlignment="1" applyProtection="1">
      <alignment vertical="center"/>
    </xf>
    <xf numFmtId="37" fontId="3" fillId="0" borderId="117" xfId="2" applyNumberFormat="1" applyFont="1" applyFill="1" applyBorder="1" applyAlignment="1">
      <alignment vertical="center"/>
    </xf>
    <xf numFmtId="37" fontId="3" fillId="0" borderId="118" xfId="2" applyNumberFormat="1" applyFont="1" applyFill="1" applyBorder="1" applyAlignment="1">
      <alignment vertical="center"/>
    </xf>
    <xf numFmtId="37" fontId="3" fillId="0" borderId="119" xfId="2" applyNumberFormat="1" applyFont="1" applyFill="1" applyBorder="1" applyAlignment="1" applyProtection="1">
      <alignment vertical="center"/>
    </xf>
    <xf numFmtId="37" fontId="3" fillId="0" borderId="116" xfId="2" applyNumberFormat="1" applyFont="1" applyFill="1" applyBorder="1" applyAlignment="1">
      <alignment vertical="center"/>
    </xf>
    <xf numFmtId="37" fontId="3" fillId="0" borderId="120" xfId="2" applyNumberFormat="1" applyFont="1" applyFill="1" applyBorder="1" applyAlignment="1">
      <alignment vertical="center"/>
    </xf>
    <xf numFmtId="37" fontId="3" fillId="0" borderId="115" xfId="2" applyNumberFormat="1" applyFont="1" applyFill="1" applyBorder="1" applyAlignment="1" applyProtection="1">
      <alignment vertical="center"/>
    </xf>
    <xf numFmtId="37" fontId="3" fillId="0" borderId="121" xfId="2" applyNumberFormat="1" applyFont="1" applyFill="1" applyBorder="1" applyAlignment="1">
      <alignment vertical="center"/>
    </xf>
    <xf numFmtId="37" fontId="3" fillId="0" borderId="122" xfId="2" applyNumberFormat="1" applyFont="1" applyFill="1" applyBorder="1" applyAlignment="1">
      <alignment vertical="center"/>
    </xf>
    <xf numFmtId="0" fontId="3" fillId="0" borderId="3" xfId="0" applyFont="1" applyFill="1" applyBorder="1" applyAlignment="1">
      <alignment vertical="center"/>
    </xf>
    <xf numFmtId="0" fontId="3" fillId="0" borderId="7" xfId="2" applyFont="1" applyFill="1" applyBorder="1" applyAlignment="1" applyProtection="1">
      <alignment horizontal="center" vertical="center"/>
    </xf>
    <xf numFmtId="0" fontId="3" fillId="0" borderId="54" xfId="2" applyFont="1" applyFill="1" applyBorder="1" applyAlignment="1" applyProtection="1">
      <alignment horizontal="center" vertical="center"/>
    </xf>
    <xf numFmtId="0" fontId="3" fillId="0" borderId="59" xfId="2" applyFont="1" applyFill="1" applyBorder="1" applyAlignment="1">
      <alignment horizontal="center" vertical="center"/>
    </xf>
    <xf numFmtId="0" fontId="3" fillId="0" borderId="60" xfId="2" applyFont="1" applyFill="1" applyBorder="1" applyAlignment="1" applyProtection="1">
      <alignment horizontal="center" vertical="center"/>
    </xf>
    <xf numFmtId="0" fontId="3" fillId="0" borderId="123" xfId="2" applyFont="1" applyFill="1" applyBorder="1" applyAlignment="1" applyProtection="1">
      <alignment horizontal="center" vertical="center"/>
    </xf>
    <xf numFmtId="0" fontId="3" fillId="0" borderId="124" xfId="2" applyFont="1" applyFill="1" applyBorder="1" applyAlignment="1" applyProtection="1">
      <alignment horizontal="center" vertical="center"/>
    </xf>
    <xf numFmtId="0" fontId="3" fillId="0" borderId="45" xfId="2" applyFont="1" applyFill="1" applyBorder="1" applyAlignment="1" applyProtection="1">
      <alignment horizontal="center" vertical="center"/>
    </xf>
    <xf numFmtId="0" fontId="3" fillId="0" borderId="45" xfId="2" quotePrefix="1" applyFont="1" applyFill="1" applyBorder="1" applyAlignment="1" applyProtection="1">
      <alignment horizontal="center" vertical="center"/>
    </xf>
    <xf numFmtId="0" fontId="3" fillId="0" borderId="53" xfId="2" applyFont="1" applyFill="1" applyBorder="1" applyAlignment="1" applyProtection="1">
      <alignment horizontal="center" vertical="center"/>
    </xf>
    <xf numFmtId="0" fontId="3" fillId="0" borderId="55" xfId="2" applyFont="1" applyFill="1" applyBorder="1" applyAlignment="1">
      <alignment horizontal="center" vertical="center"/>
    </xf>
    <xf numFmtId="0" fontId="3" fillId="0" borderId="99" xfId="2" applyFont="1" applyFill="1" applyBorder="1" applyAlignment="1" applyProtection="1">
      <alignment horizontal="center" vertical="center"/>
    </xf>
    <xf numFmtId="0" fontId="3" fillId="0" borderId="56" xfId="2" applyFont="1" applyFill="1" applyBorder="1" applyAlignment="1" applyProtection="1">
      <alignment horizontal="center" vertical="center"/>
    </xf>
    <xf numFmtId="0" fontId="3" fillId="0" borderId="92" xfId="2" applyFont="1" applyFill="1" applyBorder="1" applyAlignment="1">
      <alignment horizontal="center" vertical="center"/>
    </xf>
    <xf numFmtId="0" fontId="3" fillId="0" borderId="93" xfId="2" applyFont="1" applyFill="1" applyBorder="1" applyAlignment="1" applyProtection="1">
      <alignment horizontal="center" vertical="center"/>
    </xf>
    <xf numFmtId="0" fontId="3" fillId="0" borderId="61" xfId="2" applyFont="1" applyFill="1" applyBorder="1" applyAlignment="1">
      <alignment horizontal="center" vertical="center"/>
    </xf>
    <xf numFmtId="0" fontId="3" fillId="0" borderId="64" xfId="2" applyFont="1" applyFill="1" applyBorder="1" applyAlignment="1">
      <alignment horizontal="center" vertical="center"/>
    </xf>
    <xf numFmtId="0" fontId="3" fillId="0" borderId="63" xfId="2" applyFont="1" applyFill="1" applyBorder="1" applyAlignment="1" applyProtection="1">
      <alignment horizontal="center" vertical="center"/>
    </xf>
    <xf numFmtId="37" fontId="3" fillId="0" borderId="125" xfId="2" applyNumberFormat="1" applyFont="1" applyFill="1" applyBorder="1" applyAlignment="1" applyProtection="1">
      <alignment vertical="center"/>
    </xf>
    <xf numFmtId="0" fontId="3" fillId="0" borderId="9" xfId="2" applyFont="1" applyFill="1" applyBorder="1" applyAlignment="1" applyProtection="1">
      <alignment horizontal="center" vertical="center"/>
    </xf>
    <xf numFmtId="37" fontId="3" fillId="0" borderId="70" xfId="2" applyNumberFormat="1" applyFont="1" applyFill="1" applyBorder="1" applyAlignment="1" applyProtection="1">
      <alignment vertical="center"/>
    </xf>
    <xf numFmtId="0" fontId="3" fillId="0" borderId="126" xfId="2" applyFont="1" applyFill="1" applyBorder="1" applyAlignment="1">
      <alignment horizontal="center" vertical="center"/>
    </xf>
    <xf numFmtId="0" fontId="3" fillId="0" borderId="127" xfId="2" applyFont="1" applyFill="1" applyBorder="1" applyAlignment="1" applyProtection="1">
      <alignment horizontal="center" vertical="center"/>
    </xf>
    <xf numFmtId="0" fontId="3" fillId="0" borderId="128" xfId="2" applyFont="1" applyFill="1" applyBorder="1" applyAlignment="1">
      <alignment horizontal="center" vertical="center"/>
    </xf>
    <xf numFmtId="0" fontId="3" fillId="0" borderId="129" xfId="2" applyFont="1" applyFill="1" applyBorder="1" applyAlignment="1" applyProtection="1">
      <alignment horizontal="center" vertical="center"/>
    </xf>
    <xf numFmtId="37" fontId="3" fillId="0" borderId="130" xfId="2" applyNumberFormat="1" applyFont="1" applyFill="1" applyBorder="1" applyAlignment="1" applyProtection="1">
      <alignment vertical="center"/>
    </xf>
    <xf numFmtId="37" fontId="3" fillId="0" borderId="131" xfId="2" applyNumberFormat="1" applyFont="1" applyFill="1" applyBorder="1" applyAlignment="1" applyProtection="1">
      <alignment vertical="center"/>
    </xf>
    <xf numFmtId="37" fontId="3" fillId="0" borderId="132" xfId="2" applyNumberFormat="1" applyFont="1" applyFill="1" applyBorder="1" applyAlignment="1">
      <alignment vertical="center"/>
    </xf>
    <xf numFmtId="37" fontId="3" fillId="0" borderId="133" xfId="2" applyNumberFormat="1" applyFont="1" applyFill="1" applyBorder="1" applyAlignment="1" applyProtection="1">
      <alignment vertical="center"/>
    </xf>
    <xf numFmtId="37" fontId="3" fillId="0" borderId="128" xfId="2" applyNumberFormat="1" applyFont="1" applyFill="1" applyBorder="1" applyAlignment="1">
      <alignment vertical="center"/>
    </xf>
    <xf numFmtId="37" fontId="3" fillId="0" borderId="129" xfId="2" applyNumberFormat="1" applyFont="1" applyFill="1" applyBorder="1" applyAlignment="1" applyProtection="1">
      <alignment vertical="center"/>
    </xf>
    <xf numFmtId="37" fontId="3" fillId="0" borderId="134" xfId="2" applyNumberFormat="1" applyFont="1" applyFill="1" applyBorder="1" applyAlignment="1">
      <alignment vertical="center"/>
    </xf>
    <xf numFmtId="37" fontId="3" fillId="0" borderId="133" xfId="2" applyNumberFormat="1" applyFont="1" applyFill="1" applyBorder="1" applyAlignment="1" applyProtection="1">
      <alignment horizontal="right" vertical="center"/>
    </xf>
    <xf numFmtId="37" fontId="3" fillId="0" borderId="131" xfId="2" applyNumberFormat="1" applyFont="1" applyFill="1" applyBorder="1" applyAlignment="1" applyProtection="1">
      <alignment horizontal="right" vertical="center"/>
    </xf>
    <xf numFmtId="37" fontId="3" fillId="0" borderId="129" xfId="2" applyNumberFormat="1" applyFont="1" applyFill="1" applyBorder="1" applyAlignment="1" applyProtection="1">
      <alignment horizontal="right" vertical="center"/>
    </xf>
    <xf numFmtId="37" fontId="3" fillId="0" borderId="135" xfId="2" applyNumberFormat="1" applyFont="1" applyFill="1" applyBorder="1" applyAlignment="1">
      <alignment vertical="center"/>
    </xf>
    <xf numFmtId="37" fontId="3" fillId="0" borderId="136" xfId="2" applyNumberFormat="1" applyFont="1" applyFill="1" applyBorder="1" applyAlignment="1" applyProtection="1">
      <alignment vertical="center"/>
    </xf>
    <xf numFmtId="37" fontId="3" fillId="0" borderId="137" xfId="2" applyNumberFormat="1" applyFont="1" applyFill="1" applyBorder="1" applyAlignment="1">
      <alignment vertical="center"/>
    </xf>
    <xf numFmtId="37" fontId="3" fillId="0" borderId="138" xfId="2" applyNumberFormat="1" applyFont="1" applyFill="1" applyBorder="1" applyAlignment="1" applyProtection="1">
      <alignment vertical="center"/>
    </xf>
    <xf numFmtId="37" fontId="3" fillId="0" borderId="139" xfId="2" applyNumberFormat="1" applyFont="1" applyFill="1" applyBorder="1" applyAlignment="1">
      <alignment vertical="center"/>
    </xf>
    <xf numFmtId="37" fontId="3" fillId="0" borderId="140" xfId="2" applyNumberFormat="1" applyFont="1" applyFill="1" applyBorder="1" applyAlignment="1" applyProtection="1">
      <alignment vertical="center"/>
    </xf>
    <xf numFmtId="37" fontId="3" fillId="0" borderId="66" xfId="2" applyNumberFormat="1" applyFont="1" applyFill="1" applyBorder="1" applyAlignment="1">
      <alignment vertical="center"/>
    </xf>
    <xf numFmtId="37" fontId="3" fillId="0" borderId="7" xfId="2" applyNumberFormat="1" applyFont="1" applyFill="1" applyBorder="1" applyAlignment="1">
      <alignment vertical="center"/>
    </xf>
    <xf numFmtId="37" fontId="3" fillId="0" borderId="68" xfId="2" applyNumberFormat="1" applyFont="1" applyFill="1" applyBorder="1" applyAlignment="1">
      <alignment vertical="center"/>
    </xf>
    <xf numFmtId="37" fontId="3" fillId="0" borderId="9" xfId="2" applyNumberFormat="1" applyFont="1" applyFill="1" applyBorder="1" applyAlignment="1">
      <alignment vertical="center"/>
    </xf>
    <xf numFmtId="37" fontId="3" fillId="0" borderId="134" xfId="2" applyNumberFormat="1" applyFont="1" applyFill="1" applyBorder="1" applyAlignment="1" applyProtection="1">
      <alignment vertical="center"/>
    </xf>
    <xf numFmtId="37" fontId="3" fillId="0" borderId="141" xfId="2" applyNumberFormat="1" applyFont="1" applyFill="1" applyBorder="1" applyAlignment="1" applyProtection="1">
      <alignment vertical="center"/>
    </xf>
    <xf numFmtId="37" fontId="3" fillId="0" borderId="133" xfId="2" applyNumberFormat="1" applyFont="1" applyFill="1" applyBorder="1" applyAlignment="1">
      <alignment vertical="center"/>
    </xf>
    <xf numFmtId="37" fontId="3" fillId="0" borderId="129" xfId="2" applyNumberFormat="1" applyFont="1" applyFill="1" applyBorder="1" applyAlignment="1">
      <alignment vertical="center"/>
    </xf>
    <xf numFmtId="37" fontId="3" fillId="0" borderId="131" xfId="2" applyNumberFormat="1" applyFont="1" applyFill="1" applyBorder="1" applyAlignment="1">
      <alignment vertical="center"/>
    </xf>
    <xf numFmtId="37" fontId="3" fillId="0" borderId="136" xfId="2" applyNumberFormat="1" applyFont="1" applyFill="1" applyBorder="1" applyAlignment="1">
      <alignment vertical="center"/>
    </xf>
    <xf numFmtId="37" fontId="3" fillId="0" borderId="142" xfId="2" applyNumberFormat="1" applyFont="1" applyFill="1" applyBorder="1" applyAlignment="1">
      <alignment vertical="center"/>
    </xf>
    <xf numFmtId="37" fontId="3" fillId="0" borderId="143" xfId="2" applyNumberFormat="1" applyFont="1" applyFill="1" applyBorder="1" applyAlignment="1">
      <alignment vertical="center"/>
    </xf>
    <xf numFmtId="37" fontId="3" fillId="0" borderId="130" xfId="2" applyNumberFormat="1" applyFont="1" applyFill="1" applyBorder="1" applyAlignment="1">
      <alignment vertical="center"/>
    </xf>
    <xf numFmtId="37" fontId="3" fillId="0" borderId="144" xfId="2" applyNumberFormat="1" applyFont="1" applyFill="1" applyBorder="1" applyAlignment="1">
      <alignment vertical="center"/>
    </xf>
    <xf numFmtId="37" fontId="3" fillId="0" borderId="145" xfId="2" applyNumberFormat="1" applyFont="1" applyFill="1" applyBorder="1" applyAlignment="1">
      <alignment vertical="center"/>
    </xf>
    <xf numFmtId="37" fontId="3" fillId="0" borderId="146" xfId="2" applyNumberFormat="1" applyFont="1" applyFill="1" applyBorder="1" applyAlignment="1">
      <alignment vertical="center"/>
    </xf>
    <xf numFmtId="37" fontId="3" fillId="0" borderId="129" xfId="2" applyNumberFormat="1" applyFont="1" applyFill="1" applyBorder="1" applyAlignment="1">
      <alignment horizontal="right" vertical="center"/>
    </xf>
    <xf numFmtId="0" fontId="3" fillId="0" borderId="147" xfId="2" applyFont="1" applyFill="1" applyBorder="1" applyAlignment="1">
      <alignment vertical="center"/>
    </xf>
    <xf numFmtId="0" fontId="3" fillId="0" borderId="148" xfId="2" applyFont="1" applyFill="1" applyBorder="1" applyAlignment="1">
      <alignment vertical="center"/>
    </xf>
    <xf numFmtId="0" fontId="3" fillId="0" borderId="149" xfId="2" applyFont="1" applyFill="1" applyBorder="1" applyAlignment="1" applyProtection="1">
      <alignment horizontal="center" vertical="center"/>
    </xf>
    <xf numFmtId="0" fontId="3" fillId="0" borderId="150" xfId="2" applyFont="1" applyFill="1" applyBorder="1" applyAlignment="1" applyProtection="1">
      <alignment horizontal="center" vertical="center"/>
    </xf>
    <xf numFmtId="37" fontId="3" fillId="0" borderId="141" xfId="2" applyNumberFormat="1" applyFont="1" applyFill="1" applyBorder="1" applyAlignment="1">
      <alignment vertical="center"/>
    </xf>
    <xf numFmtId="37" fontId="3" fillId="0" borderId="151" xfId="2" applyNumberFormat="1" applyFont="1" applyFill="1" applyBorder="1" applyAlignment="1">
      <alignment vertical="center"/>
    </xf>
    <xf numFmtId="37" fontId="3" fillId="0" borderId="150" xfId="2" applyNumberFormat="1" applyFont="1" applyFill="1" applyBorder="1" applyAlignment="1">
      <alignment vertical="center"/>
    </xf>
    <xf numFmtId="37" fontId="3" fillId="0" borderId="152" xfId="2" applyNumberFormat="1" applyFont="1" applyFill="1" applyBorder="1" applyAlignment="1">
      <alignment vertical="center"/>
    </xf>
    <xf numFmtId="37" fontId="3" fillId="0" borderId="153" xfId="2" applyNumberFormat="1" applyFont="1" applyFill="1" applyBorder="1" applyAlignment="1">
      <alignment vertical="center"/>
    </xf>
    <xf numFmtId="37" fontId="3" fillId="0" borderId="154" xfId="2" applyNumberFormat="1" applyFont="1" applyFill="1" applyBorder="1" applyAlignment="1">
      <alignment vertical="center"/>
    </xf>
    <xf numFmtId="37" fontId="3" fillId="0" borderId="155" xfId="2" applyNumberFormat="1" applyFont="1" applyFill="1" applyBorder="1" applyAlignment="1">
      <alignment vertical="center"/>
    </xf>
    <xf numFmtId="0" fontId="3" fillId="0" borderId="1" xfId="1" applyFont="1" applyFill="1" applyBorder="1" applyAlignment="1" applyProtection="1">
      <alignment horizontal="centerContinuous" vertical="center"/>
    </xf>
    <xf numFmtId="0" fontId="3" fillId="0" borderId="42" xfId="1" applyFont="1" applyFill="1" applyBorder="1" applyAlignment="1" applyProtection="1">
      <alignment horizontal="centerContinuous" vertical="center"/>
    </xf>
    <xf numFmtId="0" fontId="3" fillId="0" borderId="47" xfId="1" applyFont="1" applyFill="1" applyBorder="1" applyAlignment="1" applyProtection="1">
      <alignment horizontal="centerContinuous" vertical="center"/>
    </xf>
    <xf numFmtId="0" fontId="3" fillId="0" borderId="44" xfId="1" applyFont="1" applyFill="1" applyBorder="1" applyAlignment="1" applyProtection="1">
      <alignment horizontal="centerContinuous" vertical="center"/>
    </xf>
    <xf numFmtId="0" fontId="8" fillId="0" borderId="48" xfId="1" applyFont="1" applyFill="1" applyBorder="1" applyAlignment="1" applyProtection="1">
      <alignment horizontal="centerContinuous" vertical="center"/>
    </xf>
    <xf numFmtId="0" fontId="3" fillId="0" borderId="49" xfId="1" applyFont="1" applyFill="1" applyBorder="1" applyAlignment="1" applyProtection="1">
      <alignment horizontal="centerContinuous" vertical="center"/>
    </xf>
    <xf numFmtId="0" fontId="3" fillId="0" borderId="9" xfId="1" applyFont="1" applyFill="1" applyBorder="1" applyAlignment="1">
      <alignment vertical="center"/>
    </xf>
    <xf numFmtId="0" fontId="3" fillId="0" borderId="53" xfId="1" applyFont="1" applyFill="1" applyBorder="1" applyAlignment="1">
      <alignment vertical="center"/>
    </xf>
    <xf numFmtId="0" fontId="3" fillId="0" borderId="53" xfId="1" applyFont="1" applyFill="1" applyBorder="1" applyAlignment="1">
      <alignment horizontal="center" vertical="center"/>
    </xf>
    <xf numFmtId="0" fontId="3" fillId="0" borderId="7" xfId="1" applyFont="1" applyFill="1" applyBorder="1" applyAlignment="1" applyProtection="1">
      <alignment vertical="center"/>
    </xf>
    <xf numFmtId="0" fontId="3" fillId="0" borderId="45" xfId="1" applyFont="1" applyFill="1" applyBorder="1" applyAlignment="1" applyProtection="1">
      <alignment vertical="center"/>
    </xf>
    <xf numFmtId="0" fontId="3" fillId="0" borderId="93" xfId="1" applyFont="1" applyFill="1" applyBorder="1" applyAlignment="1" applyProtection="1">
      <alignment horizontal="center" vertical="center"/>
    </xf>
    <xf numFmtId="0" fontId="3" fillId="0" borderId="22" xfId="1" applyFont="1" applyFill="1" applyBorder="1" applyAlignment="1" applyProtection="1">
      <alignment horizontal="center" vertical="center"/>
    </xf>
    <xf numFmtId="0" fontId="3" fillId="0" borderId="123" xfId="1" applyFont="1" applyFill="1" applyBorder="1" applyAlignment="1" applyProtection="1">
      <alignment horizontal="center" vertical="center"/>
    </xf>
    <xf numFmtId="0" fontId="3" fillId="0" borderId="124" xfId="1" applyFont="1" applyFill="1" applyBorder="1" applyAlignment="1" applyProtection="1">
      <alignment horizontal="center" vertical="center"/>
    </xf>
    <xf numFmtId="0" fontId="3" fillId="0" borderId="45" xfId="1" applyFont="1" applyFill="1" applyBorder="1" applyAlignment="1" applyProtection="1">
      <alignment horizontal="center" vertical="center"/>
    </xf>
    <xf numFmtId="0" fontId="3" fillId="0" borderId="45" xfId="1" quotePrefix="1" applyFont="1" applyFill="1" applyBorder="1" applyAlignment="1" applyProtection="1">
      <alignment horizontal="center" vertical="center"/>
    </xf>
    <xf numFmtId="0" fontId="3" fillId="0" borderId="53" xfId="1" applyFont="1" applyFill="1" applyBorder="1" applyAlignment="1" applyProtection="1">
      <alignment horizontal="center" vertical="center"/>
    </xf>
    <xf numFmtId="0" fontId="3" fillId="0" borderId="15" xfId="0" applyFont="1" applyBorder="1" applyAlignment="1">
      <alignment vertical="center"/>
    </xf>
    <xf numFmtId="0" fontId="1" fillId="0" borderId="0" xfId="0" applyFont="1" applyAlignment="1">
      <alignment vertical="center"/>
    </xf>
    <xf numFmtId="0" fontId="3" fillId="0" borderId="0" xfId="0" applyFont="1" applyAlignment="1">
      <alignment horizontal="centerContinuous" vertical="center"/>
    </xf>
    <xf numFmtId="0" fontId="3" fillId="0" borderId="0" xfId="0" applyFont="1" applyAlignment="1">
      <alignment vertical="center"/>
    </xf>
    <xf numFmtId="0" fontId="3" fillId="0" borderId="1" xfId="0" applyFont="1" applyBorder="1" applyAlignment="1">
      <alignment horizontal="centerContinuous" vertical="center"/>
    </xf>
    <xf numFmtId="0" fontId="3" fillId="0" borderId="2" xfId="0" applyFont="1" applyBorder="1" applyAlignment="1">
      <alignment horizontal="centerContinuous" vertical="center"/>
    </xf>
    <xf numFmtId="0" fontId="3" fillId="0" borderId="3" xfId="0" applyFont="1" applyBorder="1" applyAlignment="1">
      <alignment horizontal="centerContinuous" vertical="center"/>
    </xf>
    <xf numFmtId="0" fontId="3" fillId="0" borderId="4" xfId="0" applyFont="1" applyBorder="1" applyAlignment="1">
      <alignment horizontal="centerContinuous" vertical="center"/>
    </xf>
    <xf numFmtId="0" fontId="3" fillId="0" borderId="5" xfId="0" applyFont="1" applyBorder="1" applyAlignment="1">
      <alignment horizontal="centerContinuous" vertical="center"/>
    </xf>
    <xf numFmtId="0" fontId="3" fillId="0" borderId="42" xfId="0" applyFont="1" applyBorder="1" applyAlignment="1">
      <alignment horizontal="centerContinuous" vertical="center"/>
    </xf>
    <xf numFmtId="0" fontId="3" fillId="0" borderId="41" xfId="0" applyFont="1" applyBorder="1" applyAlignment="1">
      <alignment horizontal="centerContinuous" vertical="center"/>
    </xf>
    <xf numFmtId="0" fontId="3" fillId="0" borderId="1" xfId="0" applyFont="1" applyBorder="1" applyAlignment="1">
      <alignment vertical="center"/>
    </xf>
    <xf numFmtId="0" fontId="3" fillId="0" borderId="6" xfId="0" applyFont="1" applyBorder="1" applyAlignment="1">
      <alignment horizontal="centerContinuous" vertical="center"/>
    </xf>
    <xf numFmtId="0" fontId="3" fillId="0" borderId="7" xfId="0" applyFont="1" applyBorder="1" applyAlignment="1">
      <alignment vertical="center"/>
    </xf>
    <xf numFmtId="0" fontId="3" fillId="0" borderId="8" xfId="0" applyFont="1" applyBorder="1" applyAlignment="1">
      <alignment horizontal="centerContinuous" vertical="center"/>
    </xf>
    <xf numFmtId="0" fontId="3" fillId="0" borderId="9" xfId="0" applyFont="1" applyBorder="1" applyAlignment="1">
      <alignment vertical="center"/>
    </xf>
    <xf numFmtId="0" fontId="3" fillId="0" borderId="10" xfId="0" applyFont="1" applyBorder="1" applyAlignment="1">
      <alignment horizontal="centerContinuous" vertical="center"/>
    </xf>
    <xf numFmtId="0" fontId="3" fillId="0" borderId="11" xfId="0" applyFont="1" applyBorder="1" applyAlignment="1">
      <alignment horizontal="centerContinuous" vertical="center"/>
    </xf>
    <xf numFmtId="0" fontId="3" fillId="0" borderId="156" xfId="0" applyFont="1" applyBorder="1" applyAlignment="1">
      <alignment horizontal="centerContinuous" vertical="center"/>
    </xf>
    <xf numFmtId="0" fontId="3" fillId="0" borderId="2" xfId="0" applyFont="1" applyBorder="1" applyAlignment="1">
      <alignment horizontal="center" vertical="center"/>
    </xf>
    <xf numFmtId="0" fontId="3" fillId="0" borderId="157" xfId="0" applyFont="1" applyBorder="1" applyAlignment="1">
      <alignment horizontal="center" vertical="center"/>
    </xf>
    <xf numFmtId="0" fontId="3" fillId="0" borderId="157" xfId="0" applyFont="1" applyBorder="1" applyAlignment="1">
      <alignment horizontal="centerContinuous" vertical="center"/>
    </xf>
    <xf numFmtId="0" fontId="3" fillId="0" borderId="0" xfId="0" applyFont="1" applyFill="1" applyAlignment="1">
      <alignment horizontal="right" vertical="center"/>
    </xf>
    <xf numFmtId="176" fontId="3" fillId="0" borderId="74" xfId="1" quotePrefix="1" applyNumberFormat="1" applyFont="1" applyFill="1" applyBorder="1" applyAlignment="1" applyProtection="1">
      <alignment vertical="center"/>
    </xf>
    <xf numFmtId="176" fontId="3" fillId="0" borderId="74" xfId="1" applyNumberFormat="1" applyFont="1" applyFill="1" applyBorder="1" applyAlignment="1" applyProtection="1">
      <alignment vertical="center"/>
    </xf>
    <xf numFmtId="176" fontId="3" fillId="0" borderId="72" xfId="1" applyNumberFormat="1" applyFont="1" applyFill="1" applyBorder="1" applyAlignment="1" applyProtection="1">
      <alignment vertical="center"/>
    </xf>
    <xf numFmtId="176" fontId="3" fillId="0" borderId="97" xfId="1" applyNumberFormat="1" applyFont="1" applyFill="1" applyBorder="1" applyAlignment="1" applyProtection="1">
      <alignment vertical="center"/>
    </xf>
    <xf numFmtId="176" fontId="3" fillId="0" borderId="86" xfId="1" applyNumberFormat="1" applyFont="1" applyFill="1" applyBorder="1" applyAlignment="1" applyProtection="1">
      <alignment vertical="center"/>
    </xf>
    <xf numFmtId="176" fontId="3" fillId="0" borderId="84" xfId="1" applyNumberFormat="1" applyFont="1" applyFill="1" applyBorder="1" applyAlignment="1" applyProtection="1">
      <alignment vertical="center"/>
    </xf>
    <xf numFmtId="176" fontId="3" fillId="0" borderId="86" xfId="1" quotePrefix="1" applyNumberFormat="1" applyFont="1" applyFill="1" applyBorder="1" applyAlignment="1" applyProtection="1">
      <alignment vertical="center"/>
    </xf>
    <xf numFmtId="176" fontId="3" fillId="0" borderId="93" xfId="1" applyNumberFormat="1" applyFont="1" applyFill="1" applyBorder="1" applyAlignment="1" applyProtection="1">
      <alignment vertical="center"/>
    </xf>
    <xf numFmtId="176" fontId="3" fillId="0" borderId="22" xfId="1" applyNumberFormat="1" applyFont="1" applyFill="1" applyBorder="1" applyAlignment="1" applyProtection="1">
      <alignment vertical="center"/>
    </xf>
    <xf numFmtId="176" fontId="3" fillId="0" borderId="0" xfId="1" applyNumberFormat="1" applyFont="1" applyFill="1" applyBorder="1" applyAlignment="1" applyProtection="1">
      <alignment vertical="center"/>
    </xf>
    <xf numFmtId="176" fontId="3" fillId="0" borderId="158" xfId="1" applyNumberFormat="1" applyFont="1" applyFill="1" applyBorder="1" applyAlignment="1" applyProtection="1">
      <alignment vertical="center"/>
    </xf>
    <xf numFmtId="176" fontId="3" fillId="0" borderId="119" xfId="1" applyNumberFormat="1" applyFont="1" applyFill="1" applyBorder="1" applyAlignment="1" applyProtection="1">
      <alignment vertical="center"/>
    </xf>
    <xf numFmtId="176" fontId="3" fillId="0" borderId="115" xfId="1" applyNumberFormat="1" applyFont="1" applyFill="1" applyBorder="1" applyAlignment="1" applyProtection="1">
      <alignment vertical="center"/>
    </xf>
    <xf numFmtId="0" fontId="3" fillId="0" borderId="97" xfId="1" applyFont="1" applyFill="1" applyBorder="1" applyAlignment="1" applyProtection="1">
      <alignment horizontal="center" vertical="center"/>
    </xf>
    <xf numFmtId="176" fontId="3" fillId="0" borderId="159" xfId="1" quotePrefix="1" applyNumberFormat="1" applyFont="1" applyFill="1" applyBorder="1" applyAlignment="1" applyProtection="1">
      <alignment vertical="center"/>
    </xf>
    <xf numFmtId="0" fontId="3" fillId="0" borderId="45" xfId="1" applyFont="1" applyFill="1" applyBorder="1" applyAlignment="1">
      <alignment horizontal="center" vertical="center"/>
    </xf>
    <xf numFmtId="176" fontId="3" fillId="0" borderId="70" xfId="1" applyNumberFormat="1" applyFont="1" applyFill="1" applyBorder="1" applyAlignment="1">
      <alignment vertical="center"/>
    </xf>
    <xf numFmtId="176" fontId="3" fillId="0" borderId="82" xfId="1" applyNumberFormat="1" applyFont="1" applyFill="1" applyBorder="1" applyAlignment="1">
      <alignment vertical="center"/>
    </xf>
    <xf numFmtId="176" fontId="3" fillId="0" borderId="160" xfId="1" applyNumberFormat="1" applyFont="1" applyFill="1" applyBorder="1" applyAlignment="1">
      <alignment vertical="center"/>
    </xf>
    <xf numFmtId="176" fontId="3" fillId="0" borderId="45" xfId="1" applyNumberFormat="1" applyFont="1" applyFill="1" applyBorder="1" applyAlignment="1">
      <alignment vertical="center"/>
    </xf>
    <xf numFmtId="176" fontId="3" fillId="0" borderId="53" xfId="1" applyNumberFormat="1" applyFont="1" applyFill="1" applyBorder="1" applyAlignment="1">
      <alignment vertical="center"/>
    </xf>
    <xf numFmtId="176" fontId="3" fillId="0" borderId="161" xfId="1" applyNumberFormat="1" applyFont="1" applyFill="1" applyBorder="1" applyAlignment="1">
      <alignment vertical="center"/>
    </xf>
    <xf numFmtId="176" fontId="3" fillId="0" borderId="117" xfId="1" applyNumberFormat="1" applyFont="1" applyFill="1" applyBorder="1" applyAlignment="1">
      <alignment vertical="center"/>
    </xf>
    <xf numFmtId="0" fontId="3" fillId="0" borderId="126" xfId="1" applyFont="1" applyFill="1" applyBorder="1" applyAlignment="1">
      <alignment horizontal="center" vertical="center"/>
    </xf>
    <xf numFmtId="0" fontId="3" fillId="0" borderId="162" xfId="1" applyFont="1" applyFill="1" applyBorder="1" applyAlignment="1" applyProtection="1">
      <alignment horizontal="center" vertical="center"/>
    </xf>
    <xf numFmtId="0" fontId="3" fillId="0" borderId="128" xfId="1" applyFont="1" applyFill="1" applyBorder="1" applyAlignment="1">
      <alignment horizontal="center" vertical="center"/>
    </xf>
    <xf numFmtId="0" fontId="3" fillId="0" borderId="163" xfId="1" applyFont="1" applyFill="1" applyBorder="1" applyAlignment="1" applyProtection="1">
      <alignment horizontal="center" vertical="center"/>
    </xf>
    <xf numFmtId="176" fontId="3" fillId="0" borderId="134" xfId="1" applyNumberFormat="1" applyFont="1" applyFill="1" applyBorder="1" applyAlignment="1">
      <alignment vertical="center"/>
    </xf>
    <xf numFmtId="176" fontId="3" fillId="0" borderId="164" xfId="1" applyNumberFormat="1" applyFont="1" applyFill="1" applyBorder="1" applyAlignment="1" applyProtection="1">
      <alignment vertical="center"/>
    </xf>
    <xf numFmtId="176" fontId="3" fillId="0" borderId="132" xfId="1" applyNumberFormat="1" applyFont="1" applyFill="1" applyBorder="1" applyAlignment="1">
      <alignment vertical="center"/>
    </xf>
    <xf numFmtId="176" fontId="3" fillId="0" borderId="165" xfId="1" applyNumberFormat="1" applyFont="1" applyFill="1" applyBorder="1" applyAlignment="1" applyProtection="1">
      <alignment vertical="center"/>
    </xf>
    <xf numFmtId="176" fontId="3" fillId="0" borderId="166" xfId="1" applyNumberFormat="1" applyFont="1" applyFill="1" applyBorder="1" applyAlignment="1">
      <alignment vertical="center"/>
    </xf>
    <xf numFmtId="176" fontId="3" fillId="0" borderId="167" xfId="1" quotePrefix="1" applyNumberFormat="1" applyFont="1" applyFill="1" applyBorder="1" applyAlignment="1" applyProtection="1">
      <alignment vertical="center"/>
    </xf>
    <xf numFmtId="176" fontId="3" fillId="0" borderId="168" xfId="1" quotePrefix="1" applyNumberFormat="1" applyFont="1" applyFill="1" applyBorder="1" applyAlignment="1" applyProtection="1">
      <alignment vertical="center"/>
    </xf>
    <xf numFmtId="176" fontId="3" fillId="0" borderId="128" xfId="1" applyNumberFormat="1" applyFont="1" applyFill="1" applyBorder="1" applyAlignment="1">
      <alignment vertical="center"/>
    </xf>
    <xf numFmtId="176" fontId="3" fillId="0" borderId="163" xfId="1" applyNumberFormat="1" applyFont="1" applyFill="1" applyBorder="1" applyAlignment="1" applyProtection="1">
      <alignment vertical="center"/>
    </xf>
    <xf numFmtId="176" fontId="3" fillId="0" borderId="168" xfId="1" applyNumberFormat="1" applyFont="1" applyFill="1" applyBorder="1" applyAlignment="1" applyProtection="1">
      <alignment vertical="center"/>
    </xf>
    <xf numFmtId="176" fontId="3" fillId="0" borderId="135" xfId="1" applyNumberFormat="1" applyFont="1" applyFill="1" applyBorder="1" applyAlignment="1">
      <alignment vertical="center"/>
    </xf>
    <xf numFmtId="176" fontId="3" fillId="0" borderId="169" xfId="1" applyNumberFormat="1" applyFont="1" applyFill="1" applyBorder="1" applyAlignment="1">
      <alignment vertical="center"/>
    </xf>
    <xf numFmtId="176" fontId="3" fillId="0" borderId="170" xfId="1" applyNumberFormat="1" applyFont="1" applyFill="1" applyBorder="1" applyAlignment="1" applyProtection="1">
      <alignment vertical="center"/>
    </xf>
    <xf numFmtId="176" fontId="3" fillId="0" borderId="139" xfId="1" applyNumberFormat="1" applyFont="1" applyFill="1" applyBorder="1" applyAlignment="1">
      <alignment vertical="center"/>
    </xf>
    <xf numFmtId="176" fontId="3" fillId="0" borderId="171" xfId="1" applyNumberFormat="1" applyFont="1" applyFill="1" applyBorder="1" applyAlignment="1" applyProtection="1">
      <alignment vertical="center"/>
    </xf>
    <xf numFmtId="0" fontId="3" fillId="0" borderId="172" xfId="1" applyFont="1" applyFill="1" applyBorder="1" applyAlignment="1">
      <alignment horizontal="center" vertical="center"/>
    </xf>
    <xf numFmtId="0" fontId="3" fillId="0" borderId="13" xfId="1" applyFont="1" applyFill="1" applyBorder="1" applyAlignment="1">
      <alignment horizontal="center" vertical="center"/>
    </xf>
    <xf numFmtId="176" fontId="3" fillId="0" borderId="173" xfId="1" applyNumberFormat="1" applyFont="1" applyFill="1" applyBorder="1" applyAlignment="1">
      <alignment vertical="center"/>
    </xf>
    <xf numFmtId="176" fontId="3" fillId="0" borderId="174" xfId="1" applyNumberFormat="1" applyFont="1" applyFill="1" applyBorder="1" applyAlignment="1">
      <alignment horizontal="right" vertical="center"/>
    </xf>
    <xf numFmtId="176" fontId="3" fillId="0" borderId="174" xfId="1" applyNumberFormat="1" applyFont="1" applyFill="1" applyBorder="1" applyAlignment="1">
      <alignment vertical="center"/>
    </xf>
    <xf numFmtId="176" fontId="3" fillId="0" borderId="13" xfId="1" applyNumberFormat="1" applyFont="1" applyFill="1" applyBorder="1" applyAlignment="1">
      <alignment vertical="center"/>
    </xf>
    <xf numFmtId="176" fontId="3" fillId="0" borderId="28" xfId="1" applyNumberFormat="1" applyFont="1" applyFill="1" applyBorder="1" applyAlignment="1">
      <alignment vertical="center"/>
    </xf>
    <xf numFmtId="176" fontId="3" fillId="0" borderId="175" xfId="1" applyNumberFormat="1" applyFont="1" applyFill="1" applyBorder="1" applyAlignment="1" applyProtection="1">
      <alignment vertical="center"/>
    </xf>
    <xf numFmtId="176" fontId="3" fillId="0" borderId="176" xfId="1" applyNumberFormat="1" applyFont="1" applyFill="1" applyBorder="1" applyAlignment="1">
      <alignment vertical="center"/>
    </xf>
    <xf numFmtId="176" fontId="3" fillId="0" borderId="164" xfId="1" applyNumberFormat="1" applyFont="1" applyFill="1" applyBorder="1" applyAlignment="1" applyProtection="1">
      <alignment horizontal="right" vertical="center"/>
    </xf>
    <xf numFmtId="176" fontId="3" fillId="0" borderId="168" xfId="1" applyNumberFormat="1" applyFont="1" applyFill="1" applyBorder="1" applyAlignment="1" applyProtection="1">
      <alignment horizontal="right" vertical="center"/>
    </xf>
    <xf numFmtId="176" fontId="3" fillId="0" borderId="163" xfId="1" applyNumberFormat="1" applyFont="1" applyFill="1" applyBorder="1" applyAlignment="1" applyProtection="1">
      <alignment horizontal="right" vertical="center"/>
    </xf>
    <xf numFmtId="0" fontId="3" fillId="0" borderId="0" xfId="1" applyFont="1" applyFill="1" applyBorder="1" applyAlignment="1" applyProtection="1">
      <alignment horizontal="center" vertical="center"/>
    </xf>
    <xf numFmtId="0" fontId="3" fillId="0" borderId="149" xfId="1" applyFont="1" applyFill="1" applyBorder="1" applyAlignment="1" applyProtection="1">
      <alignment horizontal="center" vertical="center"/>
    </xf>
    <xf numFmtId="0" fontId="3" fillId="0" borderId="150" xfId="1" applyFont="1" applyFill="1" applyBorder="1" applyAlignment="1" applyProtection="1">
      <alignment horizontal="center" vertical="center"/>
    </xf>
    <xf numFmtId="176" fontId="3" fillId="0" borderId="141" xfId="1" applyNumberFormat="1" applyFont="1" applyFill="1" applyBorder="1" applyAlignment="1" applyProtection="1">
      <alignment vertical="center"/>
    </xf>
    <xf numFmtId="176" fontId="3" fillId="0" borderId="151" xfId="1" applyNumberFormat="1" applyFont="1" applyFill="1" applyBorder="1" applyAlignment="1" applyProtection="1">
      <alignment vertical="center"/>
    </xf>
    <xf numFmtId="176" fontId="3" fillId="0" borderId="150" xfId="1" applyNumberFormat="1" applyFont="1" applyFill="1" applyBorder="1" applyAlignment="1" applyProtection="1">
      <alignment vertical="center"/>
    </xf>
    <xf numFmtId="176" fontId="3" fillId="0" borderId="153" xfId="1" applyNumberFormat="1" applyFont="1" applyFill="1" applyBorder="1" applyAlignment="1" applyProtection="1">
      <alignment vertical="center"/>
    </xf>
    <xf numFmtId="176" fontId="3" fillId="0" borderId="155" xfId="1" applyNumberFormat="1" applyFont="1" applyFill="1" applyBorder="1" applyAlignment="1" applyProtection="1">
      <alignment vertical="center"/>
    </xf>
    <xf numFmtId="176" fontId="3" fillId="0" borderId="161" xfId="1" applyNumberFormat="1" applyFont="1" applyFill="1" applyBorder="1" applyAlignment="1">
      <alignment horizontal="right" vertical="center"/>
    </xf>
    <xf numFmtId="0" fontId="3" fillId="0" borderId="127" xfId="1" applyFont="1" applyFill="1" applyBorder="1" applyAlignment="1" applyProtection="1">
      <alignment horizontal="center" vertical="center"/>
    </xf>
    <xf numFmtId="0" fontId="3" fillId="0" borderId="129" xfId="1" applyFont="1" applyFill="1" applyBorder="1" applyAlignment="1" applyProtection="1">
      <alignment horizontal="center" vertical="center"/>
    </xf>
    <xf numFmtId="176" fontId="3" fillId="0" borderId="131" xfId="1" applyNumberFormat="1" applyFont="1" applyFill="1" applyBorder="1" applyAlignment="1" applyProtection="1">
      <alignment vertical="center"/>
    </xf>
    <xf numFmtId="176" fontId="3" fillId="0" borderId="133" xfId="1" applyNumberFormat="1" applyFont="1" applyFill="1" applyBorder="1" applyAlignment="1" applyProtection="1">
      <alignment vertical="center"/>
    </xf>
    <xf numFmtId="176" fontId="3" fillId="0" borderId="129" xfId="1" applyNumberFormat="1" applyFont="1" applyFill="1" applyBorder="1" applyAlignment="1" applyProtection="1">
      <alignment vertical="center"/>
    </xf>
    <xf numFmtId="176" fontId="3" fillId="0" borderId="136" xfId="1" applyNumberFormat="1" applyFont="1" applyFill="1" applyBorder="1" applyAlignment="1" applyProtection="1">
      <alignment vertical="center"/>
    </xf>
    <xf numFmtId="176" fontId="3" fillId="0" borderId="177" xfId="1" applyNumberFormat="1" applyFont="1" applyFill="1" applyBorder="1" applyAlignment="1" applyProtection="1">
      <alignment vertical="center"/>
    </xf>
    <xf numFmtId="176" fontId="3" fillId="0" borderId="140" xfId="1" applyNumberFormat="1" applyFont="1" applyFill="1" applyBorder="1" applyAlignment="1" applyProtection="1">
      <alignment vertical="center"/>
    </xf>
    <xf numFmtId="37" fontId="3" fillId="0" borderId="3" xfId="0" applyNumberFormat="1" applyFont="1" applyBorder="1" applyAlignment="1">
      <alignment vertical="center"/>
    </xf>
    <xf numFmtId="37" fontId="3" fillId="0" borderId="4" xfId="0" applyNumberFormat="1" applyFont="1" applyBorder="1" applyAlignment="1">
      <alignment vertical="center"/>
    </xf>
    <xf numFmtId="37" fontId="3" fillId="0" borderId="5" xfId="0" applyNumberFormat="1" applyFont="1" applyBorder="1" applyAlignment="1">
      <alignment vertical="center"/>
    </xf>
    <xf numFmtId="37" fontId="3" fillId="0" borderId="178" xfId="0" applyNumberFormat="1" applyFont="1" applyBorder="1" applyAlignment="1">
      <alignment vertical="center"/>
    </xf>
    <xf numFmtId="37" fontId="3" fillId="0" borderId="115" xfId="0" applyNumberFormat="1" applyFont="1" applyBorder="1" applyAlignment="1">
      <alignment vertical="center"/>
    </xf>
    <xf numFmtId="37" fontId="3" fillId="0" borderId="179" xfId="0" applyNumberFormat="1" applyFont="1" applyBorder="1" applyAlignment="1">
      <alignment vertical="center"/>
    </xf>
    <xf numFmtId="37" fontId="3" fillId="0" borderId="180" xfId="0" applyNumberFormat="1" applyFont="1" applyBorder="1" applyAlignment="1">
      <alignment vertical="center"/>
    </xf>
    <xf numFmtId="37" fontId="3" fillId="0" borderId="181" xfId="0" applyNumberFormat="1" applyFont="1" applyBorder="1" applyAlignment="1">
      <alignment vertical="center"/>
    </xf>
    <xf numFmtId="37" fontId="3" fillId="0" borderId="21" xfId="0" applyNumberFormat="1" applyFont="1" applyBorder="1" applyAlignment="1">
      <alignment vertical="center"/>
    </xf>
    <xf numFmtId="37" fontId="3" fillId="0" borderId="29" xfId="0" applyNumberFormat="1" applyFont="1" applyBorder="1" applyAlignment="1">
      <alignment vertical="center"/>
    </xf>
    <xf numFmtId="37" fontId="3" fillId="0" borderId="34" xfId="0" applyNumberFormat="1" applyFont="1" applyBorder="1" applyAlignment="1">
      <alignment vertical="center"/>
    </xf>
    <xf numFmtId="37" fontId="3" fillId="0" borderId="22" xfId="0" applyNumberFormat="1" applyFont="1" applyBorder="1" applyAlignment="1">
      <alignment vertical="center"/>
    </xf>
    <xf numFmtId="37" fontId="3" fillId="0" borderId="30" xfId="0" applyNumberFormat="1" applyFont="1" applyBorder="1" applyAlignment="1">
      <alignment vertical="center"/>
    </xf>
    <xf numFmtId="37" fontId="3" fillId="0" borderId="33" xfId="0" applyNumberFormat="1" applyFont="1" applyBorder="1" applyAlignment="1">
      <alignment vertical="center"/>
    </xf>
    <xf numFmtId="37" fontId="3" fillId="0" borderId="0" xfId="0" applyNumberFormat="1" applyFont="1" applyBorder="1" applyAlignment="1">
      <alignment vertical="center"/>
    </xf>
    <xf numFmtId="37" fontId="3" fillId="0" borderId="32" xfId="0" applyNumberFormat="1" applyFont="1" applyBorder="1" applyAlignment="1">
      <alignment vertical="center"/>
    </xf>
    <xf numFmtId="37" fontId="3" fillId="0" borderId="36" xfId="0" applyNumberFormat="1" applyFont="1" applyBorder="1" applyAlignment="1">
      <alignment vertical="center"/>
    </xf>
    <xf numFmtId="37" fontId="3" fillId="0" borderId="23" xfId="0" applyNumberFormat="1" applyFont="1" applyBorder="1" applyAlignment="1">
      <alignment vertical="center"/>
    </xf>
    <xf numFmtId="37" fontId="3" fillId="0" borderId="31" xfId="0" applyNumberFormat="1" applyFont="1" applyBorder="1" applyAlignment="1">
      <alignment vertical="center"/>
    </xf>
    <xf numFmtId="37" fontId="3" fillId="0" borderId="35" xfId="0" applyNumberFormat="1" applyFont="1" applyBorder="1" applyAlignment="1">
      <alignment vertical="center"/>
    </xf>
    <xf numFmtId="176" fontId="3" fillId="0" borderId="53" xfId="0" applyNumberFormat="1" applyFont="1" applyBorder="1"/>
    <xf numFmtId="37" fontId="3" fillId="0" borderId="51" xfId="0" applyNumberFormat="1" applyFont="1" applyBorder="1" applyAlignment="1">
      <alignment horizontal="right"/>
    </xf>
    <xf numFmtId="37" fontId="3" fillId="0" borderId="187" xfId="0" applyNumberFormat="1" applyFont="1" applyBorder="1" applyAlignment="1">
      <alignment horizontal="right"/>
    </xf>
    <xf numFmtId="37" fontId="3" fillId="0" borderId="50" xfId="0" applyNumberFormat="1" applyFont="1" applyBorder="1" applyAlignment="1">
      <alignment horizontal="right"/>
    </xf>
    <xf numFmtId="37" fontId="3" fillId="0" borderId="187" xfId="0" applyNumberFormat="1" applyFont="1" applyBorder="1"/>
    <xf numFmtId="37" fontId="3" fillId="0" borderId="50" xfId="0" applyNumberFormat="1" applyFont="1" applyBorder="1"/>
    <xf numFmtId="37" fontId="3" fillId="0" borderId="188" xfId="0" applyNumberFormat="1" applyFont="1" applyBorder="1"/>
    <xf numFmtId="37" fontId="3" fillId="0" borderId="189" xfId="0" applyNumberFormat="1" applyFont="1" applyBorder="1" applyAlignment="1">
      <alignment horizontal="right"/>
    </xf>
    <xf numFmtId="0" fontId="3" fillId="0" borderId="40" xfId="0" applyFont="1" applyBorder="1" applyAlignment="1">
      <alignment horizontal="centerContinuous"/>
    </xf>
    <xf numFmtId="0" fontId="3" fillId="0" borderId="37" xfId="0" applyFont="1" applyBorder="1" applyAlignment="1">
      <alignment horizontal="centerContinuous"/>
    </xf>
    <xf numFmtId="37" fontId="3" fillId="0" borderId="23" xfId="0" applyNumberFormat="1" applyFont="1" applyFill="1" applyBorder="1" applyAlignment="1">
      <alignment vertical="center"/>
    </xf>
    <xf numFmtId="37" fontId="3" fillId="0" borderId="31" xfId="0" applyNumberFormat="1" applyFont="1" applyFill="1" applyBorder="1" applyAlignment="1">
      <alignment vertical="center"/>
    </xf>
    <xf numFmtId="37" fontId="3" fillId="0" borderId="35" xfId="0" applyNumberFormat="1" applyFont="1" applyFill="1" applyBorder="1" applyAlignment="1">
      <alignment vertical="center"/>
    </xf>
    <xf numFmtId="37" fontId="3" fillId="0" borderId="178" xfId="0" applyNumberFormat="1" applyFont="1" applyFill="1" applyBorder="1" applyAlignment="1">
      <alignment vertical="center"/>
    </xf>
    <xf numFmtId="37" fontId="3" fillId="0" borderId="0" xfId="0" applyNumberFormat="1" applyFont="1" applyFill="1" applyBorder="1" applyAlignment="1">
      <alignment vertical="center"/>
    </xf>
    <xf numFmtId="37" fontId="3" fillId="0" borderId="32" xfId="0" applyNumberFormat="1" applyFont="1" applyFill="1" applyBorder="1" applyAlignment="1">
      <alignment vertical="center"/>
    </xf>
    <xf numFmtId="37" fontId="3" fillId="0" borderId="36" xfId="0" applyNumberFormat="1" applyFont="1" applyFill="1" applyBorder="1" applyAlignment="1">
      <alignment vertical="center"/>
    </xf>
    <xf numFmtId="37" fontId="3" fillId="0" borderId="181" xfId="0" applyNumberFormat="1" applyFont="1" applyFill="1" applyBorder="1" applyAlignment="1">
      <alignment vertical="center"/>
    </xf>
    <xf numFmtId="37" fontId="3" fillId="0" borderId="3" xfId="0" applyNumberFormat="1" applyFont="1" applyFill="1" applyBorder="1" applyAlignment="1">
      <alignment vertical="center"/>
    </xf>
    <xf numFmtId="37" fontId="3" fillId="0" borderId="4" xfId="0" applyNumberFormat="1" applyFont="1" applyFill="1" applyBorder="1" applyAlignment="1">
      <alignment vertical="center"/>
    </xf>
    <xf numFmtId="37" fontId="3" fillId="0" borderId="5" xfId="0" applyNumberFormat="1" applyFont="1" applyFill="1" applyBorder="1" applyAlignment="1">
      <alignment vertical="center"/>
    </xf>
    <xf numFmtId="37" fontId="3" fillId="0" borderId="115" xfId="0" applyNumberFormat="1" applyFont="1" applyFill="1" applyBorder="1" applyAlignment="1">
      <alignment vertical="center"/>
    </xf>
    <xf numFmtId="37" fontId="3" fillId="0" borderId="179" xfId="0" applyNumberFormat="1" applyFont="1" applyFill="1" applyBorder="1" applyAlignment="1">
      <alignment vertical="center"/>
    </xf>
    <xf numFmtId="37" fontId="3" fillId="0" borderId="180" xfId="0" applyNumberFormat="1" applyFont="1" applyFill="1" applyBorder="1" applyAlignment="1">
      <alignment vertical="center"/>
    </xf>
    <xf numFmtId="37" fontId="3" fillId="0" borderId="21" xfId="0" applyNumberFormat="1" applyFont="1" applyFill="1" applyBorder="1" applyAlignment="1">
      <alignment vertical="center"/>
    </xf>
    <xf numFmtId="37" fontId="3" fillId="0" borderId="29" xfId="0" applyNumberFormat="1" applyFont="1" applyFill="1" applyBorder="1" applyAlignment="1">
      <alignment vertical="center"/>
    </xf>
    <xf numFmtId="37" fontId="3" fillId="0" borderId="34" xfId="0" applyNumberFormat="1" applyFont="1" applyFill="1" applyBorder="1" applyAlignment="1">
      <alignment vertical="center"/>
    </xf>
    <xf numFmtId="37" fontId="3" fillId="0" borderId="22" xfId="0" applyNumberFormat="1" applyFont="1" applyFill="1" applyBorder="1" applyAlignment="1">
      <alignment vertical="center"/>
    </xf>
    <xf numFmtId="37" fontId="3" fillId="0" borderId="30" xfId="0" applyNumberFormat="1" applyFont="1" applyFill="1" applyBorder="1" applyAlignment="1">
      <alignment vertical="center"/>
    </xf>
    <xf numFmtId="37" fontId="3" fillId="0" borderId="33" xfId="0" applyNumberFormat="1" applyFont="1" applyFill="1" applyBorder="1" applyAlignment="1">
      <alignment vertical="center"/>
    </xf>
    <xf numFmtId="37" fontId="3" fillId="0" borderId="186" xfId="0" applyNumberFormat="1" applyFont="1" applyFill="1" applyBorder="1" applyAlignment="1">
      <alignment vertical="center"/>
    </xf>
    <xf numFmtId="0" fontId="6" fillId="0" borderId="185" xfId="1" applyFont="1" applyFill="1" applyBorder="1" applyAlignment="1" applyProtection="1">
      <alignment horizontal="center" vertical="center"/>
    </xf>
    <xf numFmtId="0" fontId="6" fillId="0" borderId="161" xfId="1" applyFont="1" applyFill="1" applyBorder="1" applyAlignment="1" applyProtection="1">
      <alignment horizontal="center" vertical="center"/>
    </xf>
    <xf numFmtId="0" fontId="6" fillId="0" borderId="113" xfId="1" applyFont="1" applyFill="1" applyBorder="1" applyAlignment="1" applyProtection="1">
      <alignment horizontal="center" vertical="center"/>
    </xf>
    <xf numFmtId="0" fontId="6" fillId="0" borderId="117" xfId="1" applyFont="1" applyFill="1" applyBorder="1" applyAlignment="1" applyProtection="1">
      <alignment horizontal="center" vertical="center"/>
    </xf>
    <xf numFmtId="0" fontId="3" fillId="0" borderId="48" xfId="1" applyFont="1" applyFill="1" applyBorder="1" applyAlignment="1" applyProtection="1">
      <alignment horizontal="center" vertical="center" shrinkToFit="1"/>
    </xf>
    <xf numFmtId="0" fontId="3" fillId="0" borderId="49" xfId="1" applyFont="1" applyFill="1" applyBorder="1" applyAlignment="1" applyProtection="1">
      <alignment horizontal="center" vertical="center" shrinkToFit="1"/>
    </xf>
    <xf numFmtId="0" fontId="8" fillId="0" borderId="48" xfId="1" applyFont="1" applyFill="1" applyBorder="1" applyAlignment="1" applyProtection="1">
      <alignment horizontal="center" vertical="center" shrinkToFit="1"/>
    </xf>
    <xf numFmtId="0" fontId="8" fillId="0" borderId="49" xfId="1" applyFont="1" applyFill="1" applyBorder="1" applyAlignment="1" applyProtection="1">
      <alignment horizontal="center" vertical="center" shrinkToFit="1"/>
    </xf>
    <xf numFmtId="0" fontId="3" fillId="0" borderId="1" xfId="1" applyFont="1" applyFill="1" applyBorder="1" applyAlignment="1" applyProtection="1">
      <alignment horizontal="center" vertical="center" shrinkToFit="1"/>
    </xf>
    <xf numFmtId="0" fontId="3" fillId="0" borderId="42" xfId="1" applyFont="1" applyFill="1" applyBorder="1" applyAlignment="1" applyProtection="1">
      <alignment horizontal="center" vertical="center" shrinkToFit="1"/>
    </xf>
    <xf numFmtId="0" fontId="3" fillId="0" borderId="47" xfId="1" applyFont="1" applyFill="1" applyBorder="1" applyAlignment="1" applyProtection="1">
      <alignment horizontal="center" vertical="center" shrinkToFit="1"/>
    </xf>
    <xf numFmtId="0" fontId="3" fillId="0" borderId="44" xfId="1" applyFont="1" applyFill="1" applyBorder="1" applyAlignment="1" applyProtection="1">
      <alignment horizontal="center" vertical="center" shrinkToFit="1"/>
    </xf>
    <xf numFmtId="0" fontId="3" fillId="0" borderId="52" xfId="1" applyFont="1" applyFill="1" applyBorder="1" applyAlignment="1" applyProtection="1">
      <alignment horizontal="center" vertical="center" shrinkToFit="1"/>
    </xf>
    <xf numFmtId="0" fontId="3" fillId="0" borderId="51" xfId="1" applyFont="1" applyFill="1" applyBorder="1" applyAlignment="1" applyProtection="1">
      <alignment horizontal="center" vertical="center" shrinkToFit="1"/>
    </xf>
    <xf numFmtId="0" fontId="3" fillId="0" borderId="183" xfId="1" applyFont="1" applyFill="1" applyBorder="1" applyAlignment="1" applyProtection="1">
      <alignment horizontal="center" vertical="center" shrinkToFit="1"/>
    </xf>
    <xf numFmtId="0" fontId="3" fillId="0" borderId="184" xfId="1" applyFont="1" applyFill="1" applyBorder="1" applyAlignment="1" applyProtection="1">
      <alignment horizontal="center" vertical="center" shrinkToFit="1"/>
    </xf>
    <xf numFmtId="0" fontId="3" fillId="0" borderId="182" xfId="1" applyFont="1" applyFill="1" applyBorder="1" applyAlignment="1" applyProtection="1">
      <alignment horizontal="center" vertical="center" shrinkToFit="1"/>
    </xf>
    <xf numFmtId="0" fontId="3" fillId="0" borderId="27" xfId="1" applyFont="1" applyFill="1" applyBorder="1" applyAlignment="1" applyProtection="1">
      <alignment horizontal="center" vertical="center" shrinkToFit="1"/>
    </xf>
    <xf numFmtId="0" fontId="3" fillId="0" borderId="1" xfId="2" applyFont="1" applyFill="1" applyBorder="1" applyAlignment="1" applyProtection="1">
      <alignment horizontal="center" vertical="center"/>
    </xf>
    <xf numFmtId="0" fontId="3" fillId="0" borderId="3" xfId="2" applyFont="1" applyFill="1" applyBorder="1" applyAlignment="1" applyProtection="1">
      <alignment horizontal="center" vertical="center"/>
    </xf>
    <xf numFmtId="0" fontId="3" fillId="0" borderId="42" xfId="2" applyFont="1" applyFill="1" applyBorder="1" applyAlignment="1" applyProtection="1">
      <alignment horizontal="center" vertical="center"/>
    </xf>
    <xf numFmtId="0" fontId="3" fillId="0" borderId="47" xfId="2" applyFont="1" applyFill="1" applyBorder="1" applyAlignment="1" applyProtection="1">
      <alignment horizontal="center" vertical="center"/>
    </xf>
    <xf numFmtId="0" fontId="3" fillId="0" borderId="23" xfId="2" applyFont="1" applyFill="1" applyBorder="1" applyAlignment="1" applyProtection="1">
      <alignment horizontal="center" vertical="center"/>
    </xf>
    <xf numFmtId="0" fontId="3" fillId="0" borderId="44" xfId="2" applyFont="1" applyFill="1" applyBorder="1" applyAlignment="1" applyProtection="1">
      <alignment horizontal="center" vertical="center"/>
    </xf>
    <xf numFmtId="0" fontId="3" fillId="0" borderId="48" xfId="2" applyFont="1" applyFill="1" applyBorder="1" applyAlignment="1" applyProtection="1">
      <alignment horizontal="center" vertical="center"/>
    </xf>
    <xf numFmtId="0" fontId="3" fillId="0" borderId="52" xfId="2" applyFont="1" applyFill="1" applyBorder="1" applyAlignment="1" applyProtection="1">
      <alignment horizontal="center" vertical="center"/>
    </xf>
    <xf numFmtId="0" fontId="3" fillId="0" borderId="51" xfId="2" applyFont="1" applyFill="1" applyBorder="1" applyAlignment="1" applyProtection="1">
      <alignment horizontal="center" vertical="center" shrinkToFit="1"/>
    </xf>
    <xf numFmtId="0" fontId="3" fillId="0" borderId="49" xfId="2" applyFont="1" applyFill="1" applyBorder="1" applyAlignment="1" applyProtection="1">
      <alignment horizontal="center" vertical="center" shrinkToFit="1"/>
    </xf>
    <xf numFmtId="0" fontId="3" fillId="0" borderId="49" xfId="2" applyFont="1" applyFill="1" applyBorder="1" applyAlignment="1" applyProtection="1">
      <alignment horizontal="center" vertical="center"/>
    </xf>
    <xf numFmtId="0" fontId="3" fillId="0" borderId="1" xfId="2" applyFont="1" applyFill="1" applyBorder="1" applyAlignment="1" applyProtection="1">
      <alignment horizontal="center" vertical="center" shrinkToFit="1"/>
    </xf>
    <xf numFmtId="0" fontId="3" fillId="0" borderId="42" xfId="2" applyFont="1" applyFill="1" applyBorder="1" applyAlignment="1" applyProtection="1">
      <alignment horizontal="center" vertical="center" shrinkToFit="1"/>
    </xf>
    <xf numFmtId="0" fontId="3" fillId="0" borderId="3" xfId="2" applyFont="1" applyFill="1" applyBorder="1" applyAlignment="1" applyProtection="1">
      <alignment horizontal="center" vertical="center" shrinkToFit="1"/>
    </xf>
    <xf numFmtId="0" fontId="3" fillId="0" borderId="47" xfId="2" applyFont="1" applyFill="1" applyBorder="1" applyAlignment="1" applyProtection="1">
      <alignment horizontal="center" vertical="center" shrinkToFit="1"/>
    </xf>
    <xf numFmtId="0" fontId="3" fillId="0" borderId="23" xfId="2" applyFont="1" applyFill="1" applyBorder="1" applyAlignment="1" applyProtection="1">
      <alignment horizontal="center" vertical="center" shrinkToFit="1"/>
    </xf>
    <xf numFmtId="0" fontId="3" fillId="0" borderId="44" xfId="2" applyFont="1" applyFill="1" applyBorder="1" applyAlignment="1" applyProtection="1">
      <alignment horizontal="center" vertical="center" shrinkToFit="1"/>
    </xf>
    <xf numFmtId="0" fontId="3" fillId="0" borderId="50" xfId="2" applyFont="1" applyFill="1" applyBorder="1" applyAlignment="1" applyProtection="1">
      <alignment horizontal="center" vertical="center"/>
    </xf>
    <xf numFmtId="0" fontId="3" fillId="0" borderId="51" xfId="2" applyFont="1" applyFill="1" applyBorder="1" applyAlignment="1" applyProtection="1">
      <alignment horizontal="center" vertical="center"/>
    </xf>
    <xf numFmtId="0" fontId="5" fillId="0" borderId="1" xfId="2" applyFont="1" applyFill="1" applyBorder="1" applyAlignment="1" applyProtection="1">
      <alignment horizontal="center" vertical="center"/>
    </xf>
    <xf numFmtId="0" fontId="5" fillId="0" borderId="42" xfId="2" applyFont="1" applyFill="1" applyBorder="1" applyAlignment="1" applyProtection="1">
      <alignment horizontal="center" vertical="center"/>
    </xf>
    <xf numFmtId="0" fontId="5" fillId="0" borderId="47" xfId="2" applyFont="1" applyFill="1" applyBorder="1" applyAlignment="1" applyProtection="1">
      <alignment horizontal="center" vertical="center" shrinkToFit="1"/>
    </xf>
    <xf numFmtId="0" fontId="5" fillId="0" borderId="44" xfId="2" applyFont="1" applyFill="1" applyBorder="1" applyAlignment="1" applyProtection="1">
      <alignment horizontal="center" vertical="center" shrinkToFit="1"/>
    </xf>
    <xf numFmtId="0" fontId="6" fillId="0" borderId="113" xfId="2" applyFont="1" applyFill="1" applyBorder="1" applyAlignment="1" applyProtection="1">
      <alignment horizontal="center" vertical="center"/>
    </xf>
    <xf numFmtId="0" fontId="6" fillId="0" borderId="117" xfId="2" applyFont="1" applyFill="1" applyBorder="1" applyAlignment="1" applyProtection="1">
      <alignment horizontal="center" vertical="center"/>
    </xf>
    <xf numFmtId="0" fontId="6" fillId="0" borderId="185" xfId="2" applyFont="1" applyFill="1" applyBorder="1" applyAlignment="1" applyProtection="1">
      <alignment horizontal="center" vertical="center"/>
    </xf>
    <xf numFmtId="0" fontId="6" fillId="0" borderId="161" xfId="2" applyFont="1" applyFill="1" applyBorder="1" applyAlignment="1" applyProtection="1">
      <alignment horizontal="center" vertical="center"/>
    </xf>
  </cellXfs>
  <cellStyles count="3">
    <cellStyle name="標準" xfId="0" builtinId="0"/>
    <cellStyle name="標準_様式141" xfId="1" xr:uid="{00000000-0005-0000-0000-000001000000}"/>
    <cellStyle name="標準_様式15"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9" Type="http://schemas.openxmlformats.org/officeDocument/2006/relationships/externalLink" Target="externalLinks/externalLink35.xml"/><Relationship Id="rId21" Type="http://schemas.openxmlformats.org/officeDocument/2006/relationships/externalLink" Target="externalLinks/externalLink17.xml"/><Relationship Id="rId34" Type="http://schemas.openxmlformats.org/officeDocument/2006/relationships/externalLink" Target="externalLinks/externalLink30.xml"/><Relationship Id="rId42" Type="http://schemas.openxmlformats.org/officeDocument/2006/relationships/externalLink" Target="externalLinks/externalLink38.xml"/><Relationship Id="rId47" Type="http://schemas.openxmlformats.org/officeDocument/2006/relationships/externalLink" Target="externalLinks/externalLink43.xml"/><Relationship Id="rId50" Type="http://schemas.openxmlformats.org/officeDocument/2006/relationships/externalLink" Target="externalLinks/externalLink46.xml"/><Relationship Id="rId55" Type="http://schemas.openxmlformats.org/officeDocument/2006/relationships/calcChain" Target="calcChain.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externalLink" Target="externalLinks/externalLink29.xml"/><Relationship Id="rId38" Type="http://schemas.openxmlformats.org/officeDocument/2006/relationships/externalLink" Target="externalLinks/externalLink34.xml"/><Relationship Id="rId46" Type="http://schemas.openxmlformats.org/officeDocument/2006/relationships/externalLink" Target="externalLinks/externalLink42.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externalLink" Target="externalLinks/externalLink25.xml"/><Relationship Id="rId41" Type="http://schemas.openxmlformats.org/officeDocument/2006/relationships/externalLink" Target="externalLinks/externalLink37.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externalLink" Target="externalLinks/externalLink28.xml"/><Relationship Id="rId37" Type="http://schemas.openxmlformats.org/officeDocument/2006/relationships/externalLink" Target="externalLinks/externalLink33.xml"/><Relationship Id="rId40" Type="http://schemas.openxmlformats.org/officeDocument/2006/relationships/externalLink" Target="externalLinks/externalLink36.xml"/><Relationship Id="rId45" Type="http://schemas.openxmlformats.org/officeDocument/2006/relationships/externalLink" Target="externalLinks/externalLink41.xml"/><Relationship Id="rId53" Type="http://schemas.openxmlformats.org/officeDocument/2006/relationships/styles" Target="styles.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externalLink" Target="externalLinks/externalLink24.xml"/><Relationship Id="rId36" Type="http://schemas.openxmlformats.org/officeDocument/2006/relationships/externalLink" Target="externalLinks/externalLink32.xml"/><Relationship Id="rId49" Type="http://schemas.openxmlformats.org/officeDocument/2006/relationships/externalLink" Target="externalLinks/externalLink45.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externalLink" Target="externalLinks/externalLink27.xml"/><Relationship Id="rId44" Type="http://schemas.openxmlformats.org/officeDocument/2006/relationships/externalLink" Target="externalLinks/externalLink40.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externalLink" Target="externalLinks/externalLink23.xml"/><Relationship Id="rId30" Type="http://schemas.openxmlformats.org/officeDocument/2006/relationships/externalLink" Target="externalLinks/externalLink26.xml"/><Relationship Id="rId35" Type="http://schemas.openxmlformats.org/officeDocument/2006/relationships/externalLink" Target="externalLinks/externalLink31.xml"/><Relationship Id="rId43" Type="http://schemas.openxmlformats.org/officeDocument/2006/relationships/externalLink" Target="externalLinks/externalLink39.xml"/><Relationship Id="rId48" Type="http://schemas.openxmlformats.org/officeDocument/2006/relationships/externalLink" Target="externalLinks/externalLink44.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271;&#28023;&#36947;&#12539;&#26376;&#2102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8738;&#26862;&#30476;&#12539;&#26376;&#2102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3721;&#25163;&#30476;&#12539;&#26376;&#2102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3470;&#22478;&#30476;&#12539;&#26376;&#2102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31179;&#30000;&#30476;&#12539;&#26376;&#2102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3665;&#24418;&#30476;&#12539;&#26376;&#2102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31119;&#23798;&#30476;&#12539;&#26376;&#2102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33576;&#22478;&#30476;&#12539;&#26376;&#2102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6627;&#26408;&#30476;&#12539;&#26376;&#2102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32676;&#39340;&#30476;&#12539;&#26376;&#2102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22524;&#29577;&#30476;&#12539;&#26376;&#210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21315;&#33865;&#30476;&#12539;&#26376;&#2102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26481;&#20140;&#37117;&#12539;&#26376;&#210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31070;&#22856;&#24029;&#30476;&#12539;&#26376;&#2102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6032;&#28511;&#30476;&#12539;&#26376;&#2102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23500;&#23665;&#30476;&#12539;&#26376;&#2102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30707;&#24029;&#30476;&#12539;&#26376;&#2102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31119;&#20117;&#30476;&#12539;&#26376;&#2102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23665;&#26792;&#30476;&#12539;&#26376;&#2102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38263;&#37326;&#30476;&#12539;&#26376;&#2102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23696;&#38428;&#30476;&#12539;&#26376;&#2102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38745;&#23713;&#30476;&#12539;&#26376;&#2102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24859;&#30693;&#30476;&#12539;&#26376;&#2102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19977;&#37325;&#30476;&#12539;&#26376;&#21029;.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28363;&#36032;&#30476;&#12539;&#26376;&#21029;.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20140;&#37117;&#24220;&#12539;&#26376;&#21029;.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22823;&#38442;&#24220;&#12539;&#26376;&#2102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20853;&#24235;&#30476;&#12539;&#26376;&#2102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22856;&#33391;&#30476;&#12539;&#26376;&#2102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21644;&#27468;&#23665;&#30476;&#12539;&#26376;&#2102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40165;&#21462;&#30476;&#12539;&#26376;&#210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23798;&#26681;&#30476;&#12539;&#26376;&#210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23713;&#23665;&#30476;&#12539;&#26376;&#2102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24195;&#23798;&#30476;&#12539;&#26376;&#2102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23665;&#21475;&#30476;&#12539;&#26376;&#21029;.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24499;&#23798;&#30476;&#12539;&#26376;&#2102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39321;&#24029;&#30476;&#12539;&#26376;&#21029;.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24859;&#23195;&#30476;&#12539;&#26376;&#2102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39640;&#30693;&#30476;&#12539;&#26376;&#2102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31119;&#23713;&#30476;&#12539;&#26376;&#2102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20304;&#36032;&#30476;&#12539;&#26376;&#210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38263;&#23822;&#30476;&#12539;&#26376;&#2102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29066;&#26412;&#30476;&#12539;&#26376;&#21029;.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22823;&#20998;&#30476;&#12539;&#26376;&#2102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23470;&#23822;&#30476;&#12539;&#26376;&#21029;.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40575;&#20816;&#23798;&#30476;&#12539;&#26376;&#21029;.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27798;&#32260;&#30476;&#12539;&#26376;&#2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北海道"/>
      <sheetName val="法定・北海道"/>
    </sheetNames>
    <sheetDataSet>
      <sheetData sheetId="0">
        <row r="3">
          <cell r="Z3">
            <v>0</v>
          </cell>
          <cell r="AA3">
            <v>0</v>
          </cell>
        </row>
        <row r="4">
          <cell r="Z4">
            <v>0</v>
          </cell>
          <cell r="AA4">
            <v>0</v>
          </cell>
        </row>
        <row r="5">
          <cell r="Z5">
            <v>0</v>
          </cell>
          <cell r="AA5">
            <v>0</v>
          </cell>
        </row>
        <row r="6">
          <cell r="Z6">
            <v>0</v>
          </cell>
          <cell r="AA6">
            <v>0</v>
          </cell>
        </row>
        <row r="7">
          <cell r="Z7">
            <v>7</v>
          </cell>
          <cell r="AA7">
            <v>15</v>
          </cell>
        </row>
        <row r="8">
          <cell r="Z8">
            <v>10</v>
          </cell>
          <cell r="AA8">
            <v>213</v>
          </cell>
        </row>
        <row r="9">
          <cell r="Z9">
            <v>13</v>
          </cell>
          <cell r="AA9">
            <v>13</v>
          </cell>
        </row>
        <row r="10">
          <cell r="Z10">
            <v>0</v>
          </cell>
          <cell r="AA10">
            <v>0</v>
          </cell>
        </row>
        <row r="11">
          <cell r="Z11">
            <v>0</v>
          </cell>
          <cell r="AA11">
            <v>0</v>
          </cell>
        </row>
        <row r="12">
          <cell r="Z12">
            <v>0</v>
          </cell>
          <cell r="AA12">
            <v>0</v>
          </cell>
        </row>
        <row r="13">
          <cell r="Z13">
            <v>5</v>
          </cell>
          <cell r="AA13">
            <v>13</v>
          </cell>
        </row>
        <row r="14">
          <cell r="Z14">
            <v>0</v>
          </cell>
          <cell r="AA14">
            <v>0</v>
          </cell>
        </row>
        <row r="15">
          <cell r="Z15">
            <v>6</v>
          </cell>
          <cell r="AA15">
            <v>22</v>
          </cell>
        </row>
        <row r="16">
          <cell r="Z16">
            <v>0</v>
          </cell>
          <cell r="AA16">
            <v>0</v>
          </cell>
        </row>
        <row r="17">
          <cell r="Z17">
            <v>0</v>
          </cell>
          <cell r="AA17">
            <v>0</v>
          </cell>
        </row>
        <row r="18">
          <cell r="Z18">
            <v>34</v>
          </cell>
          <cell r="AA18">
            <v>170</v>
          </cell>
        </row>
        <row r="19">
          <cell r="Z19">
            <v>1</v>
          </cell>
          <cell r="AA19">
            <v>2</v>
          </cell>
        </row>
        <row r="20">
          <cell r="Z20">
            <v>1</v>
          </cell>
          <cell r="AA20">
            <v>6</v>
          </cell>
        </row>
        <row r="21">
          <cell r="Z21">
            <v>0</v>
          </cell>
          <cell r="AA21">
            <v>0</v>
          </cell>
        </row>
        <row r="22">
          <cell r="Z22">
            <v>2</v>
          </cell>
          <cell r="AA22">
            <v>2</v>
          </cell>
        </row>
        <row r="23">
          <cell r="Z23">
            <v>0</v>
          </cell>
          <cell r="AA23">
            <v>0</v>
          </cell>
        </row>
        <row r="24">
          <cell r="Z24">
            <v>10</v>
          </cell>
          <cell r="AA24">
            <v>10</v>
          </cell>
        </row>
        <row r="25">
          <cell r="Z25">
            <v>0</v>
          </cell>
          <cell r="AA25">
            <v>0</v>
          </cell>
        </row>
        <row r="26">
          <cell r="Z26">
            <v>8</v>
          </cell>
          <cell r="AA26">
            <v>26</v>
          </cell>
        </row>
        <row r="27">
          <cell r="Z27">
            <v>1</v>
          </cell>
          <cell r="AA27">
            <v>1</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8</v>
          </cell>
          <cell r="AA33">
            <v>15</v>
          </cell>
        </row>
        <row r="34">
          <cell r="Z34">
            <v>0</v>
          </cell>
          <cell r="AA34">
            <v>0</v>
          </cell>
        </row>
        <row r="35">
          <cell r="Z35">
            <v>0</v>
          </cell>
          <cell r="AA35">
            <v>0</v>
          </cell>
        </row>
        <row r="36">
          <cell r="Z36">
            <v>0</v>
          </cell>
          <cell r="AA36">
            <v>0</v>
          </cell>
        </row>
        <row r="37">
          <cell r="Z37">
            <v>9</v>
          </cell>
          <cell r="AA37">
            <v>16</v>
          </cell>
        </row>
        <row r="38">
          <cell r="Z38">
            <v>0</v>
          </cell>
          <cell r="AA38">
            <v>0</v>
          </cell>
        </row>
        <row r="39">
          <cell r="Z39">
            <v>1</v>
          </cell>
          <cell r="AA39">
            <v>46</v>
          </cell>
        </row>
        <row r="40">
          <cell r="Z40">
            <v>1</v>
          </cell>
          <cell r="AA40">
            <v>11</v>
          </cell>
        </row>
        <row r="41">
          <cell r="Z41">
            <v>1</v>
          </cell>
          <cell r="AA41">
            <v>179</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46</v>
          </cell>
          <cell r="AA48">
            <v>744</v>
          </cell>
        </row>
        <row r="49">
          <cell r="Z49">
            <v>97</v>
          </cell>
          <cell r="AA49">
            <v>1895</v>
          </cell>
        </row>
        <row r="51">
          <cell r="Z51">
            <v>0</v>
          </cell>
          <cell r="AA51">
            <v>0</v>
          </cell>
        </row>
      </sheetData>
      <sheetData sheetId="1">
        <row r="3">
          <cell r="Z3">
            <v>1</v>
          </cell>
          <cell r="AA3">
            <v>2</v>
          </cell>
        </row>
        <row r="4">
          <cell r="Z4">
            <v>0</v>
          </cell>
          <cell r="AA4">
            <v>0</v>
          </cell>
        </row>
        <row r="5">
          <cell r="Z5">
            <v>0</v>
          </cell>
          <cell r="AA5">
            <v>0</v>
          </cell>
        </row>
        <row r="7">
          <cell r="Z7">
            <v>0</v>
          </cell>
          <cell r="AA7">
            <v>0</v>
          </cell>
        </row>
        <row r="8">
          <cell r="Z8">
            <v>256</v>
          </cell>
          <cell r="AA8">
            <v>601</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1</v>
          </cell>
          <cell r="AA18">
            <v>28</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青森県"/>
      <sheetName val="法定・青森県"/>
    </sheetNames>
    <sheetDataSet>
      <sheetData sheetId="0">
        <row r="3">
          <cell r="Z3">
            <v>0</v>
          </cell>
          <cell r="AA3">
            <v>0</v>
          </cell>
        </row>
        <row r="4">
          <cell r="Z4">
            <v>0</v>
          </cell>
          <cell r="AA4">
            <v>0</v>
          </cell>
        </row>
        <row r="5">
          <cell r="Z5">
            <v>0</v>
          </cell>
          <cell r="AA5">
            <v>0</v>
          </cell>
        </row>
        <row r="6">
          <cell r="Z6">
            <v>0</v>
          </cell>
          <cell r="AA6">
            <v>0</v>
          </cell>
        </row>
        <row r="7">
          <cell r="Z7">
            <v>1</v>
          </cell>
          <cell r="AA7">
            <v>1</v>
          </cell>
        </row>
        <row r="8">
          <cell r="Z8">
            <v>2</v>
          </cell>
          <cell r="AA8">
            <v>9</v>
          </cell>
        </row>
        <row r="9">
          <cell r="Z9">
            <v>9</v>
          </cell>
          <cell r="AA9">
            <v>9</v>
          </cell>
        </row>
        <row r="10">
          <cell r="Z10">
            <v>0</v>
          </cell>
          <cell r="AA10">
            <v>0</v>
          </cell>
        </row>
        <row r="11">
          <cell r="Z11">
            <v>0</v>
          </cell>
          <cell r="AA11">
            <v>0</v>
          </cell>
        </row>
        <row r="12">
          <cell r="Z12">
            <v>0</v>
          </cell>
          <cell r="AA12">
            <v>0</v>
          </cell>
        </row>
        <row r="13">
          <cell r="Z13">
            <v>0</v>
          </cell>
          <cell r="AA13">
            <v>0</v>
          </cell>
        </row>
        <row r="14">
          <cell r="Z14">
            <v>1</v>
          </cell>
          <cell r="AA14">
            <v>1</v>
          </cell>
        </row>
        <row r="15">
          <cell r="Z15">
            <v>0</v>
          </cell>
          <cell r="AA15">
            <v>0</v>
          </cell>
        </row>
        <row r="16">
          <cell r="Z16">
            <v>3</v>
          </cell>
          <cell r="AA16">
            <v>3</v>
          </cell>
        </row>
        <row r="17">
          <cell r="Z17">
            <v>0</v>
          </cell>
          <cell r="AA17">
            <v>0</v>
          </cell>
        </row>
        <row r="18">
          <cell r="Z18">
            <v>1</v>
          </cell>
          <cell r="AA18">
            <v>1</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70</v>
          </cell>
          <cell r="AA37">
            <v>173</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12</v>
          </cell>
          <cell r="AA8">
            <v>15</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岩手県"/>
      <sheetName val="法定・岩手県"/>
    </sheetNames>
    <sheetDataSet>
      <sheetData sheetId="0">
        <row r="3">
          <cell r="Z3">
            <v>0</v>
          </cell>
          <cell r="AA3">
            <v>0</v>
          </cell>
        </row>
        <row r="4">
          <cell r="Z4">
            <v>0</v>
          </cell>
          <cell r="AA4">
            <v>0</v>
          </cell>
        </row>
        <row r="5">
          <cell r="Z5">
            <v>0</v>
          </cell>
          <cell r="AA5">
            <v>0</v>
          </cell>
        </row>
        <row r="6">
          <cell r="Z6">
            <v>0</v>
          </cell>
          <cell r="AA6">
            <v>0</v>
          </cell>
        </row>
        <row r="7">
          <cell r="Z7">
            <v>1</v>
          </cell>
          <cell r="AA7">
            <v>1</v>
          </cell>
        </row>
        <row r="8">
          <cell r="Z8">
            <v>0</v>
          </cell>
          <cell r="AA8">
            <v>0</v>
          </cell>
        </row>
        <row r="9">
          <cell r="Z9">
            <v>29</v>
          </cell>
          <cell r="AA9">
            <v>30</v>
          </cell>
        </row>
        <row r="10">
          <cell r="Z10">
            <v>0</v>
          </cell>
          <cell r="AA10">
            <v>0</v>
          </cell>
        </row>
        <row r="11">
          <cell r="Z11">
            <v>0</v>
          </cell>
          <cell r="AA11">
            <v>0</v>
          </cell>
        </row>
        <row r="12">
          <cell r="Z12">
            <v>0</v>
          </cell>
          <cell r="AA12">
            <v>0</v>
          </cell>
        </row>
        <row r="13">
          <cell r="Z13">
            <v>1</v>
          </cell>
          <cell r="AA13">
            <v>1</v>
          </cell>
        </row>
        <row r="14">
          <cell r="Z14">
            <v>0</v>
          </cell>
          <cell r="AA14">
            <v>0</v>
          </cell>
        </row>
        <row r="15">
          <cell r="Z15">
            <v>0</v>
          </cell>
          <cell r="AA15">
            <v>0</v>
          </cell>
        </row>
        <row r="16">
          <cell r="Z16">
            <v>0</v>
          </cell>
          <cell r="AA16">
            <v>0</v>
          </cell>
        </row>
        <row r="17">
          <cell r="Z17">
            <v>0</v>
          </cell>
          <cell r="AA17">
            <v>0</v>
          </cell>
        </row>
        <row r="18">
          <cell r="Z18">
            <v>6</v>
          </cell>
          <cell r="AA18">
            <v>34</v>
          </cell>
        </row>
        <row r="19">
          <cell r="Z19">
            <v>0</v>
          </cell>
          <cell r="AA19">
            <v>0</v>
          </cell>
        </row>
        <row r="20">
          <cell r="Z20">
            <v>0</v>
          </cell>
          <cell r="AA20">
            <v>0</v>
          </cell>
        </row>
        <row r="21">
          <cell r="Z21">
            <v>0</v>
          </cell>
          <cell r="AA21">
            <v>0</v>
          </cell>
        </row>
        <row r="22">
          <cell r="Z22">
            <v>6</v>
          </cell>
          <cell r="AA22">
            <v>15</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1</v>
          </cell>
          <cell r="AA32">
            <v>80</v>
          </cell>
        </row>
        <row r="33">
          <cell r="Z33">
            <v>0</v>
          </cell>
          <cell r="AA33">
            <v>0</v>
          </cell>
        </row>
        <row r="34">
          <cell r="Z34">
            <v>0</v>
          </cell>
          <cell r="AA34">
            <v>0</v>
          </cell>
        </row>
        <row r="35">
          <cell r="Z35">
            <v>0</v>
          </cell>
          <cell r="AA35">
            <v>0</v>
          </cell>
        </row>
        <row r="36">
          <cell r="Z36">
            <v>0</v>
          </cell>
          <cell r="AA36">
            <v>0</v>
          </cell>
        </row>
        <row r="37">
          <cell r="Z37">
            <v>1</v>
          </cell>
          <cell r="AA37">
            <v>1</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1</v>
          </cell>
          <cell r="AA46">
            <v>15</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7</v>
          </cell>
          <cell r="AA8">
            <v>7</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宮城県"/>
      <sheetName val="法定・宮城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1</v>
          </cell>
          <cell r="AA8">
            <v>5</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12</v>
          </cell>
          <cell r="AA37">
            <v>64</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1</v>
          </cell>
          <cell r="AA7">
            <v>1</v>
          </cell>
        </row>
        <row r="8">
          <cell r="Z8">
            <v>3</v>
          </cell>
          <cell r="AA8">
            <v>11</v>
          </cell>
        </row>
        <row r="9">
          <cell r="Z9">
            <v>0</v>
          </cell>
          <cell r="AA9">
            <v>0</v>
          </cell>
        </row>
        <row r="10">
          <cell r="Z10">
            <v>0</v>
          </cell>
          <cell r="AA10">
            <v>0</v>
          </cell>
        </row>
        <row r="13">
          <cell r="Z13">
            <v>0</v>
          </cell>
          <cell r="AA13">
            <v>0</v>
          </cell>
        </row>
        <row r="16">
          <cell r="Z16">
            <v>0</v>
          </cell>
          <cell r="AA16">
            <v>0</v>
          </cell>
        </row>
        <row r="17">
          <cell r="Z17">
            <v>1</v>
          </cell>
          <cell r="AA17">
            <v>30</v>
          </cell>
        </row>
        <row r="18">
          <cell r="Z18">
            <v>0</v>
          </cell>
          <cell r="AA18">
            <v>0</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秋田県"/>
      <sheetName val="法定・秋田県"/>
    </sheetNames>
    <sheetDataSet>
      <sheetData sheetId="0">
        <row r="3">
          <cell r="Z3">
            <v>0</v>
          </cell>
          <cell r="AA3">
            <v>0</v>
          </cell>
        </row>
        <row r="4">
          <cell r="Z4">
            <v>0</v>
          </cell>
          <cell r="AA4">
            <v>0</v>
          </cell>
        </row>
        <row r="5">
          <cell r="Z5">
            <v>0</v>
          </cell>
          <cell r="AA5">
            <v>0</v>
          </cell>
        </row>
        <row r="6">
          <cell r="Z6">
            <v>0</v>
          </cell>
          <cell r="AA6">
            <v>0</v>
          </cell>
        </row>
        <row r="7">
          <cell r="Z7">
            <v>1</v>
          </cell>
          <cell r="AA7">
            <v>3</v>
          </cell>
        </row>
        <row r="8">
          <cell r="Z8">
            <v>1</v>
          </cell>
          <cell r="AA8">
            <v>1</v>
          </cell>
        </row>
        <row r="9">
          <cell r="Z9">
            <v>2</v>
          </cell>
          <cell r="AA9">
            <v>2</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8</v>
          </cell>
          <cell r="AA37">
            <v>32</v>
          </cell>
        </row>
        <row r="38">
          <cell r="Z38">
            <v>0</v>
          </cell>
          <cell r="AA38">
            <v>0</v>
          </cell>
        </row>
        <row r="39">
          <cell r="Z39">
            <v>0</v>
          </cell>
          <cell r="AA39">
            <v>0</v>
          </cell>
        </row>
        <row r="40">
          <cell r="Z40">
            <v>0</v>
          </cell>
          <cell r="AA40">
            <v>13</v>
          </cell>
        </row>
        <row r="41">
          <cell r="Z41">
            <v>1</v>
          </cell>
          <cell r="AA41">
            <v>14</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山形県"/>
      <sheetName val="法定・山形県"/>
    </sheetNames>
    <sheetDataSet>
      <sheetData sheetId="0">
        <row r="3">
          <cell r="Z3">
            <v>0</v>
          </cell>
          <cell r="AA3">
            <v>0</v>
          </cell>
        </row>
        <row r="4">
          <cell r="Z4">
            <v>0</v>
          </cell>
          <cell r="AA4">
            <v>0</v>
          </cell>
        </row>
        <row r="5">
          <cell r="Z5">
            <v>0</v>
          </cell>
          <cell r="AA5">
            <v>0</v>
          </cell>
        </row>
        <row r="6">
          <cell r="Z6">
            <v>0</v>
          </cell>
          <cell r="AA6">
            <v>0</v>
          </cell>
        </row>
        <row r="7">
          <cell r="Z7">
            <v>2</v>
          </cell>
          <cell r="AA7">
            <v>2</v>
          </cell>
        </row>
        <row r="8">
          <cell r="Z8">
            <v>3</v>
          </cell>
          <cell r="AA8">
            <v>75</v>
          </cell>
        </row>
        <row r="9">
          <cell r="Z9">
            <v>3</v>
          </cell>
          <cell r="AA9">
            <v>3</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2</v>
          </cell>
          <cell r="AA33">
            <v>121</v>
          </cell>
        </row>
        <row r="34">
          <cell r="Z34">
            <v>0</v>
          </cell>
          <cell r="AA34">
            <v>0</v>
          </cell>
        </row>
        <row r="35">
          <cell r="Z35">
            <v>0</v>
          </cell>
          <cell r="AA35">
            <v>0</v>
          </cell>
        </row>
        <row r="36">
          <cell r="Z36">
            <v>0</v>
          </cell>
          <cell r="AA36">
            <v>0</v>
          </cell>
        </row>
        <row r="37">
          <cell r="Z37">
            <v>86</v>
          </cell>
          <cell r="AA37">
            <v>120</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1</v>
          </cell>
          <cell r="AA8">
            <v>1</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3</v>
          </cell>
          <cell r="AA18">
            <v>7</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福島県"/>
      <sheetName val="法定・福島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1</v>
          </cell>
          <cell r="AA9">
            <v>1</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1</v>
          </cell>
          <cell r="AA18">
            <v>4</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1</v>
          </cell>
          <cell r="AA31">
            <v>153</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3</v>
          </cell>
          <cell r="AA37">
            <v>14</v>
          </cell>
        </row>
        <row r="38">
          <cell r="Z38">
            <v>0</v>
          </cell>
          <cell r="AA38">
            <v>0</v>
          </cell>
        </row>
        <row r="39">
          <cell r="Z39">
            <v>0</v>
          </cell>
          <cell r="AA39">
            <v>0</v>
          </cell>
        </row>
        <row r="40">
          <cell r="Z40">
            <v>0</v>
          </cell>
          <cell r="AA40">
            <v>0</v>
          </cell>
        </row>
        <row r="41">
          <cell r="Z41">
            <v>1</v>
          </cell>
          <cell r="AA41">
            <v>4</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11</v>
          </cell>
          <cell r="AA8">
            <v>25</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14</v>
          </cell>
          <cell r="AA18">
            <v>27</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茨城県"/>
      <sheetName val="法定・茨城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1</v>
          </cell>
          <cell r="AA9">
            <v>1</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5</v>
          </cell>
          <cell r="AA16">
            <v>5</v>
          </cell>
        </row>
        <row r="17">
          <cell r="Z17">
            <v>0</v>
          </cell>
          <cell r="AA17">
            <v>0</v>
          </cell>
        </row>
        <row r="18">
          <cell r="Z18">
            <v>0</v>
          </cell>
          <cell r="AA18">
            <v>0</v>
          </cell>
        </row>
        <row r="19">
          <cell r="Z19">
            <v>4</v>
          </cell>
          <cell r="AA19">
            <v>9</v>
          </cell>
        </row>
        <row r="20">
          <cell r="Z20">
            <v>0</v>
          </cell>
          <cell r="AA20">
            <v>0</v>
          </cell>
        </row>
        <row r="21">
          <cell r="Z21">
            <v>0</v>
          </cell>
          <cell r="AA21">
            <v>0</v>
          </cell>
        </row>
        <row r="22">
          <cell r="Z22">
            <v>0</v>
          </cell>
          <cell r="AA22">
            <v>0</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1</v>
          </cell>
          <cell r="AA29">
            <v>16</v>
          </cell>
        </row>
        <row r="30">
          <cell r="Z30">
            <v>0</v>
          </cell>
          <cell r="AA30">
            <v>0</v>
          </cell>
        </row>
        <row r="31">
          <cell r="Z31">
            <v>1</v>
          </cell>
          <cell r="AA31">
            <v>18</v>
          </cell>
        </row>
        <row r="32">
          <cell r="Z32">
            <v>0</v>
          </cell>
          <cell r="AA32">
            <v>0</v>
          </cell>
        </row>
        <row r="33">
          <cell r="Z33">
            <v>7</v>
          </cell>
          <cell r="AA33">
            <v>15</v>
          </cell>
        </row>
        <row r="34">
          <cell r="Z34">
            <v>0</v>
          </cell>
          <cell r="AA34">
            <v>0</v>
          </cell>
        </row>
        <row r="35">
          <cell r="Z35">
            <v>0</v>
          </cell>
          <cell r="AA35">
            <v>0</v>
          </cell>
        </row>
        <row r="36">
          <cell r="Z36">
            <v>0</v>
          </cell>
          <cell r="AA36">
            <v>0</v>
          </cell>
        </row>
        <row r="37">
          <cell r="Z37">
            <v>75</v>
          </cell>
          <cell r="AA37">
            <v>84</v>
          </cell>
        </row>
        <row r="38">
          <cell r="Z38">
            <v>0</v>
          </cell>
          <cell r="AA38">
            <v>0</v>
          </cell>
        </row>
        <row r="39">
          <cell r="Z39">
            <v>1</v>
          </cell>
          <cell r="AA39">
            <v>26</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4</v>
          </cell>
          <cell r="AA49">
            <v>14</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6</v>
          </cell>
          <cell r="AA8">
            <v>8</v>
          </cell>
        </row>
        <row r="9">
          <cell r="Z9">
            <v>0</v>
          </cell>
          <cell r="AA9">
            <v>0</v>
          </cell>
        </row>
        <row r="10">
          <cell r="Z10">
            <v>0</v>
          </cell>
          <cell r="AA10">
            <v>0</v>
          </cell>
        </row>
        <row r="13">
          <cell r="Z13">
            <v>0</v>
          </cell>
          <cell r="AA13">
            <v>0</v>
          </cell>
        </row>
        <row r="16">
          <cell r="Z16">
            <v>1</v>
          </cell>
          <cell r="AA16">
            <v>6000</v>
          </cell>
        </row>
        <row r="17">
          <cell r="Z17">
            <v>0</v>
          </cell>
          <cell r="AA17">
            <v>0</v>
          </cell>
        </row>
        <row r="18">
          <cell r="Z18">
            <v>1</v>
          </cell>
          <cell r="AA18">
            <v>5</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栃木県"/>
      <sheetName val="法定・栃木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2</v>
          </cell>
          <cell r="AA13">
            <v>2</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57</v>
          </cell>
          <cell r="AA37">
            <v>71</v>
          </cell>
        </row>
        <row r="38">
          <cell r="Z38">
            <v>0</v>
          </cell>
          <cell r="AA38">
            <v>0</v>
          </cell>
        </row>
        <row r="39">
          <cell r="Z39">
            <v>0</v>
          </cell>
          <cell r="AA39">
            <v>0</v>
          </cell>
        </row>
        <row r="40">
          <cell r="Z40">
            <v>0</v>
          </cell>
          <cell r="AA40">
            <v>0</v>
          </cell>
        </row>
        <row r="41">
          <cell r="Z41">
            <v>3</v>
          </cell>
          <cell r="AA41">
            <v>236</v>
          </cell>
        </row>
        <row r="42">
          <cell r="Z42">
            <v>0</v>
          </cell>
          <cell r="AA42">
            <v>0</v>
          </cell>
        </row>
        <row r="43">
          <cell r="Z43">
            <v>0</v>
          </cell>
          <cell r="AA43">
            <v>0</v>
          </cell>
        </row>
        <row r="44">
          <cell r="Z44">
            <v>0</v>
          </cell>
          <cell r="AA44">
            <v>0</v>
          </cell>
        </row>
        <row r="45">
          <cell r="Z45">
            <v>1</v>
          </cell>
          <cell r="AA45">
            <v>1</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8</v>
          </cell>
          <cell r="AA8">
            <v>12</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1</v>
          </cell>
          <cell r="AA18">
            <v>2</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群馬県"/>
      <sheetName val="法定・群馬県"/>
    </sheetNames>
    <sheetDataSet>
      <sheetData sheetId="0">
        <row r="3">
          <cell r="Z3">
            <v>0</v>
          </cell>
          <cell r="AA3">
            <v>0</v>
          </cell>
        </row>
        <row r="4">
          <cell r="Z4">
            <v>0</v>
          </cell>
          <cell r="AA4">
            <v>0</v>
          </cell>
        </row>
        <row r="5">
          <cell r="Z5">
            <v>0</v>
          </cell>
          <cell r="AA5">
            <v>0</v>
          </cell>
        </row>
        <row r="6">
          <cell r="Z6">
            <v>0</v>
          </cell>
          <cell r="AA6">
            <v>0</v>
          </cell>
        </row>
        <row r="7">
          <cell r="Z7">
            <v>1</v>
          </cell>
          <cell r="AA7">
            <v>5</v>
          </cell>
        </row>
        <row r="8">
          <cell r="Z8">
            <v>1</v>
          </cell>
          <cell r="AA8">
            <v>12</v>
          </cell>
        </row>
        <row r="9">
          <cell r="Z9">
            <v>10</v>
          </cell>
          <cell r="AA9">
            <v>10</v>
          </cell>
        </row>
        <row r="10">
          <cell r="Z10">
            <v>0</v>
          </cell>
          <cell r="AA10">
            <v>0</v>
          </cell>
        </row>
        <row r="11">
          <cell r="Z11">
            <v>0</v>
          </cell>
          <cell r="AA11">
            <v>0</v>
          </cell>
        </row>
        <row r="12">
          <cell r="Z12">
            <v>0</v>
          </cell>
          <cell r="AA12">
            <v>0</v>
          </cell>
        </row>
        <row r="13">
          <cell r="Z13">
            <v>1</v>
          </cell>
          <cell r="AA13">
            <v>1</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1</v>
          </cell>
          <cell r="AA19">
            <v>80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1</v>
          </cell>
          <cell r="AA29">
            <v>3</v>
          </cell>
        </row>
        <row r="30">
          <cell r="Z30">
            <v>0</v>
          </cell>
          <cell r="AA30">
            <v>0</v>
          </cell>
        </row>
        <row r="31">
          <cell r="Z31">
            <v>1</v>
          </cell>
          <cell r="AA31">
            <v>3</v>
          </cell>
        </row>
        <row r="32">
          <cell r="Z32">
            <v>1</v>
          </cell>
          <cell r="AA32">
            <v>132</v>
          </cell>
        </row>
        <row r="33">
          <cell r="Z33">
            <v>0</v>
          </cell>
          <cell r="AA33">
            <v>0</v>
          </cell>
        </row>
        <row r="34">
          <cell r="Z34">
            <v>0</v>
          </cell>
          <cell r="AA34">
            <v>0</v>
          </cell>
        </row>
        <row r="35">
          <cell r="Z35">
            <v>0</v>
          </cell>
          <cell r="AA35">
            <v>0</v>
          </cell>
        </row>
        <row r="36">
          <cell r="Z36">
            <v>0</v>
          </cell>
          <cell r="AA36">
            <v>0</v>
          </cell>
        </row>
        <row r="37">
          <cell r="Z37">
            <v>39</v>
          </cell>
          <cell r="AA37">
            <v>56</v>
          </cell>
        </row>
        <row r="38">
          <cell r="Z38">
            <v>0</v>
          </cell>
          <cell r="AA38">
            <v>0</v>
          </cell>
        </row>
        <row r="39">
          <cell r="Z39">
            <v>0</v>
          </cell>
          <cell r="AA39">
            <v>0</v>
          </cell>
        </row>
        <row r="40">
          <cell r="Z40">
            <v>0</v>
          </cell>
          <cell r="AA40">
            <v>0</v>
          </cell>
        </row>
        <row r="41">
          <cell r="Z41">
            <v>165</v>
          </cell>
          <cell r="AA41">
            <v>2327</v>
          </cell>
        </row>
        <row r="42">
          <cell r="Z42">
            <v>0</v>
          </cell>
          <cell r="AA42">
            <v>0</v>
          </cell>
        </row>
        <row r="43">
          <cell r="Z43">
            <v>0</v>
          </cell>
          <cell r="AA43">
            <v>0</v>
          </cell>
        </row>
        <row r="44">
          <cell r="Z44">
            <v>0</v>
          </cell>
          <cell r="AA44">
            <v>0</v>
          </cell>
        </row>
        <row r="45">
          <cell r="Z45">
            <v>19</v>
          </cell>
          <cell r="AA45">
            <v>29</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7</v>
          </cell>
          <cell r="AA8">
            <v>9</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3</v>
          </cell>
          <cell r="AA18">
            <v>29</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埼玉県"/>
      <sheetName val="法定・埼玉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1</v>
          </cell>
          <cell r="AA8">
            <v>7</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1</v>
          </cell>
          <cell r="AA16">
            <v>1</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1</v>
          </cell>
          <cell r="AA31">
            <v>21</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6</v>
          </cell>
          <cell r="AA37">
            <v>6</v>
          </cell>
        </row>
        <row r="38">
          <cell r="Z38">
            <v>0</v>
          </cell>
          <cell r="AA38">
            <v>0</v>
          </cell>
        </row>
        <row r="39">
          <cell r="Z39">
            <v>0</v>
          </cell>
          <cell r="AA39">
            <v>0</v>
          </cell>
        </row>
        <row r="40">
          <cell r="Z40">
            <v>0</v>
          </cell>
          <cell r="AA40">
            <v>0</v>
          </cell>
        </row>
        <row r="41">
          <cell r="Z41">
            <v>12</v>
          </cell>
          <cell r="AA41">
            <v>562</v>
          </cell>
        </row>
        <row r="42">
          <cell r="Z42">
            <v>0</v>
          </cell>
          <cell r="AA42">
            <v>0</v>
          </cell>
        </row>
        <row r="43">
          <cell r="Z43">
            <v>0</v>
          </cell>
          <cell r="AA43">
            <v>0</v>
          </cell>
        </row>
        <row r="44">
          <cell r="Z44">
            <v>0</v>
          </cell>
          <cell r="AA44">
            <v>0</v>
          </cell>
        </row>
        <row r="45">
          <cell r="Z45">
            <v>2</v>
          </cell>
          <cell r="AA45">
            <v>2</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1</v>
          </cell>
          <cell r="AA4">
            <v>1</v>
          </cell>
        </row>
        <row r="5">
          <cell r="Z5">
            <v>0</v>
          </cell>
          <cell r="AA5">
            <v>0</v>
          </cell>
        </row>
        <row r="7">
          <cell r="Z7">
            <v>0</v>
          </cell>
          <cell r="AA7">
            <v>0</v>
          </cell>
        </row>
        <row r="8">
          <cell r="Z8">
            <v>2</v>
          </cell>
          <cell r="AA8">
            <v>2</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2</v>
          </cell>
          <cell r="AA18">
            <v>7</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千葉県"/>
      <sheetName val="法定・千葉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4</v>
          </cell>
          <cell r="AA8">
            <v>33</v>
          </cell>
        </row>
        <row r="9">
          <cell r="Z9">
            <v>3</v>
          </cell>
          <cell r="AA9">
            <v>3</v>
          </cell>
        </row>
        <row r="10">
          <cell r="Z10">
            <v>0</v>
          </cell>
          <cell r="AA10">
            <v>0</v>
          </cell>
        </row>
        <row r="11">
          <cell r="Z11">
            <v>0</v>
          </cell>
          <cell r="AA11">
            <v>0</v>
          </cell>
        </row>
        <row r="12">
          <cell r="Z12">
            <v>0</v>
          </cell>
          <cell r="AA12">
            <v>0</v>
          </cell>
        </row>
        <row r="13">
          <cell r="Z13">
            <v>2</v>
          </cell>
          <cell r="AA13">
            <v>2</v>
          </cell>
        </row>
        <row r="14">
          <cell r="Z14">
            <v>0</v>
          </cell>
          <cell r="AA14">
            <v>0</v>
          </cell>
        </row>
        <row r="15">
          <cell r="Z15">
            <v>0</v>
          </cell>
          <cell r="AA15">
            <v>0</v>
          </cell>
        </row>
        <row r="16">
          <cell r="Z16">
            <v>1</v>
          </cell>
          <cell r="AA16">
            <v>1</v>
          </cell>
        </row>
        <row r="17">
          <cell r="Z17">
            <v>0</v>
          </cell>
          <cell r="AA17">
            <v>0</v>
          </cell>
        </row>
        <row r="18">
          <cell r="Z18">
            <v>2</v>
          </cell>
          <cell r="AA18">
            <v>11</v>
          </cell>
        </row>
        <row r="19">
          <cell r="Z19">
            <v>2</v>
          </cell>
          <cell r="AA19">
            <v>22</v>
          </cell>
        </row>
        <row r="20">
          <cell r="Z20">
            <v>0</v>
          </cell>
          <cell r="AA20">
            <v>0</v>
          </cell>
        </row>
        <row r="21">
          <cell r="Z21">
            <v>0</v>
          </cell>
          <cell r="AA21">
            <v>0</v>
          </cell>
        </row>
        <row r="22">
          <cell r="Z22">
            <v>0</v>
          </cell>
          <cell r="AA22">
            <v>0</v>
          </cell>
        </row>
        <row r="23">
          <cell r="Z23">
            <v>0</v>
          </cell>
          <cell r="AA23">
            <v>0</v>
          </cell>
        </row>
        <row r="24">
          <cell r="Z24">
            <v>2</v>
          </cell>
          <cell r="AA24">
            <v>2</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1</v>
          </cell>
          <cell r="AA31">
            <v>125</v>
          </cell>
        </row>
        <row r="32">
          <cell r="Z32">
            <v>0</v>
          </cell>
          <cell r="AA32">
            <v>0</v>
          </cell>
        </row>
        <row r="33">
          <cell r="Z33">
            <v>9</v>
          </cell>
          <cell r="AA33">
            <v>43</v>
          </cell>
        </row>
        <row r="34">
          <cell r="Z34">
            <v>0</v>
          </cell>
          <cell r="AA34">
            <v>0</v>
          </cell>
        </row>
        <row r="35">
          <cell r="Z35">
            <v>0</v>
          </cell>
          <cell r="AA35">
            <v>0</v>
          </cell>
        </row>
        <row r="36">
          <cell r="Z36">
            <v>0</v>
          </cell>
          <cell r="AA36">
            <v>0</v>
          </cell>
        </row>
        <row r="37">
          <cell r="Z37">
            <v>3</v>
          </cell>
          <cell r="AA37">
            <v>3</v>
          </cell>
        </row>
        <row r="38">
          <cell r="Z38">
            <v>0</v>
          </cell>
          <cell r="AA38">
            <v>0</v>
          </cell>
        </row>
        <row r="39">
          <cell r="Z39">
            <v>0</v>
          </cell>
          <cell r="AA39">
            <v>0</v>
          </cell>
        </row>
        <row r="40">
          <cell r="Z40">
            <v>1</v>
          </cell>
          <cell r="AA40">
            <v>600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1</v>
          </cell>
          <cell r="AA49">
            <v>5</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8</v>
          </cell>
          <cell r="AA8">
            <v>9</v>
          </cell>
        </row>
        <row r="9">
          <cell r="Z9">
            <v>0</v>
          </cell>
          <cell r="AA9">
            <v>0</v>
          </cell>
        </row>
        <row r="10">
          <cell r="Z10">
            <v>0</v>
          </cell>
          <cell r="AA10">
            <v>0</v>
          </cell>
        </row>
        <row r="13">
          <cell r="Z13">
            <v>0</v>
          </cell>
          <cell r="AA13">
            <v>0</v>
          </cell>
        </row>
        <row r="16">
          <cell r="Z16">
            <v>4</v>
          </cell>
          <cell r="AA16">
            <v>1112</v>
          </cell>
        </row>
        <row r="17">
          <cell r="Z17">
            <v>0</v>
          </cell>
          <cell r="AA17">
            <v>0</v>
          </cell>
        </row>
        <row r="18">
          <cell r="Z18">
            <v>0</v>
          </cell>
          <cell r="AA18">
            <v>0</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東京都"/>
      <sheetName val="法定・東京都"/>
    </sheetNames>
    <sheetDataSet>
      <sheetData sheetId="0">
        <row r="3">
          <cell r="Z3">
            <v>1</v>
          </cell>
          <cell r="AA3">
            <v>1</v>
          </cell>
        </row>
        <row r="4">
          <cell r="Z4">
            <v>0</v>
          </cell>
          <cell r="AA4">
            <v>0</v>
          </cell>
        </row>
        <row r="5">
          <cell r="Z5">
            <v>0</v>
          </cell>
          <cell r="AA5">
            <v>0</v>
          </cell>
        </row>
        <row r="6">
          <cell r="Z6">
            <v>0</v>
          </cell>
          <cell r="AA6">
            <v>0</v>
          </cell>
        </row>
        <row r="7">
          <cell r="Z7">
            <v>0</v>
          </cell>
          <cell r="AA7">
            <v>0</v>
          </cell>
        </row>
        <row r="8">
          <cell r="Z8">
            <v>0</v>
          </cell>
          <cell r="AA8">
            <v>0</v>
          </cell>
        </row>
        <row r="9">
          <cell r="Z9">
            <v>2</v>
          </cell>
          <cell r="AA9">
            <v>2</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1</v>
          </cell>
          <cell r="AA16">
            <v>1</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13</v>
          </cell>
          <cell r="AA37">
            <v>50</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1</v>
          </cell>
          <cell r="AA51">
            <v>4</v>
          </cell>
        </row>
      </sheetData>
      <sheetData sheetId="1">
        <row r="3">
          <cell r="Z3">
            <v>0</v>
          </cell>
          <cell r="AA3">
            <v>0</v>
          </cell>
        </row>
        <row r="4">
          <cell r="Z4">
            <v>0</v>
          </cell>
          <cell r="AA4">
            <v>0</v>
          </cell>
        </row>
        <row r="5">
          <cell r="Z5">
            <v>0</v>
          </cell>
          <cell r="AA5">
            <v>0</v>
          </cell>
        </row>
        <row r="7">
          <cell r="Z7">
            <v>0</v>
          </cell>
          <cell r="AA7">
            <v>0</v>
          </cell>
        </row>
        <row r="8">
          <cell r="Z8">
            <v>4</v>
          </cell>
          <cell r="AA8">
            <v>4</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神奈川県"/>
      <sheetName val="法定・神奈川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4</v>
          </cell>
          <cell r="AA9">
            <v>4</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2</v>
          </cell>
          <cell r="AA16">
            <v>2</v>
          </cell>
        </row>
        <row r="17">
          <cell r="Z17">
            <v>0</v>
          </cell>
          <cell r="AA17">
            <v>0</v>
          </cell>
        </row>
        <row r="18">
          <cell r="Z18">
            <v>0</v>
          </cell>
          <cell r="AA18">
            <v>0</v>
          </cell>
        </row>
        <row r="19">
          <cell r="Z19">
            <v>2</v>
          </cell>
          <cell r="AA19">
            <v>2</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22</v>
          </cell>
          <cell r="AA37">
            <v>39</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1</v>
          </cell>
          <cell r="AA47">
            <v>30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4</v>
          </cell>
          <cell r="AA8">
            <v>4</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新潟県"/>
      <sheetName val="法定・新潟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1</v>
          </cell>
          <cell r="AA8">
            <v>13</v>
          </cell>
        </row>
        <row r="9">
          <cell r="Z9">
            <v>3</v>
          </cell>
          <cell r="AA9">
            <v>3</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1</v>
          </cell>
          <cell r="AA37">
            <v>2</v>
          </cell>
        </row>
        <row r="38">
          <cell r="Z38">
            <v>0</v>
          </cell>
          <cell r="AA38">
            <v>0</v>
          </cell>
        </row>
        <row r="39">
          <cell r="Z39">
            <v>0</v>
          </cell>
          <cell r="AA39">
            <v>0</v>
          </cell>
        </row>
        <row r="40">
          <cell r="Z40">
            <v>0</v>
          </cell>
          <cell r="AA40">
            <v>0</v>
          </cell>
        </row>
        <row r="41">
          <cell r="Z41">
            <v>2</v>
          </cell>
          <cell r="AA41">
            <v>46</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富山県"/>
      <sheetName val="法定・富山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140</v>
          </cell>
          <cell r="AA37">
            <v>156</v>
          </cell>
        </row>
        <row r="38">
          <cell r="Z38">
            <v>0</v>
          </cell>
          <cell r="AA38">
            <v>0</v>
          </cell>
        </row>
        <row r="39">
          <cell r="Z39">
            <v>0</v>
          </cell>
          <cell r="AA39">
            <v>0</v>
          </cell>
        </row>
        <row r="40">
          <cell r="Z40">
            <v>0</v>
          </cell>
          <cell r="AA40">
            <v>0</v>
          </cell>
        </row>
        <row r="41">
          <cell r="Z41">
            <v>0</v>
          </cell>
          <cell r="AA41">
            <v>0</v>
          </cell>
        </row>
        <row r="42">
          <cell r="Z42">
            <v>2</v>
          </cell>
          <cell r="AA42">
            <v>2656</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3</v>
          </cell>
          <cell r="AA8">
            <v>3</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石川県"/>
      <sheetName val="法定・石川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1</v>
          </cell>
          <cell r="AA18">
            <v>1</v>
          </cell>
        </row>
        <row r="19">
          <cell r="Z19">
            <v>1</v>
          </cell>
          <cell r="AA19">
            <v>2</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25</v>
          </cell>
          <cell r="AA37">
            <v>61</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5</v>
          </cell>
          <cell r="AA49">
            <v>9</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福井県"/>
      <sheetName val="法定・福井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1</v>
          </cell>
          <cell r="AA16">
            <v>1</v>
          </cell>
        </row>
        <row r="17">
          <cell r="Z17">
            <v>0</v>
          </cell>
          <cell r="AA17">
            <v>0</v>
          </cell>
        </row>
        <row r="18">
          <cell r="Z18">
            <v>1</v>
          </cell>
          <cell r="AA18">
            <v>1</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0</v>
          </cell>
          <cell r="AA41">
            <v>0</v>
          </cell>
        </row>
        <row r="42">
          <cell r="Z42">
            <v>1</v>
          </cell>
          <cell r="AA42">
            <v>440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1</v>
          </cell>
          <cell r="AA7">
            <v>1</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山梨県"/>
      <sheetName val="法定・山梨県"/>
    </sheetNames>
    <sheetDataSet>
      <sheetData sheetId="0">
        <row r="3">
          <cell r="Z3">
            <v>1</v>
          </cell>
          <cell r="AA3">
            <v>1</v>
          </cell>
        </row>
        <row r="4">
          <cell r="Z4">
            <v>0</v>
          </cell>
          <cell r="AA4">
            <v>0</v>
          </cell>
        </row>
        <row r="5">
          <cell r="Z5">
            <v>0</v>
          </cell>
          <cell r="AA5">
            <v>0</v>
          </cell>
        </row>
        <row r="6">
          <cell r="Z6">
            <v>0</v>
          </cell>
          <cell r="AA6">
            <v>0</v>
          </cell>
        </row>
        <row r="7">
          <cell r="Z7">
            <v>1</v>
          </cell>
          <cell r="AA7">
            <v>1</v>
          </cell>
        </row>
        <row r="8">
          <cell r="Z8">
            <v>1</v>
          </cell>
          <cell r="AA8">
            <v>5</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1</v>
          </cell>
          <cell r="AA19">
            <v>255</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1</v>
          </cell>
          <cell r="AA33">
            <v>255</v>
          </cell>
        </row>
        <row r="34">
          <cell r="Z34">
            <v>0</v>
          </cell>
          <cell r="AA34">
            <v>0</v>
          </cell>
        </row>
        <row r="35">
          <cell r="Z35">
            <v>0</v>
          </cell>
          <cell r="AA35">
            <v>0</v>
          </cell>
        </row>
        <row r="36">
          <cell r="Z36">
            <v>0</v>
          </cell>
          <cell r="AA36">
            <v>0</v>
          </cell>
        </row>
        <row r="37">
          <cell r="Z37">
            <v>2</v>
          </cell>
          <cell r="AA37">
            <v>2</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3</v>
          </cell>
          <cell r="AA8">
            <v>3</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長野県"/>
      <sheetName val="法定・長野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3</v>
          </cell>
          <cell r="AA8">
            <v>7</v>
          </cell>
        </row>
        <row r="9">
          <cell r="Z9">
            <v>1</v>
          </cell>
          <cell r="AA9">
            <v>1</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1</v>
          </cell>
          <cell r="AA18">
            <v>9</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2</v>
          </cell>
          <cell r="AA36">
            <v>98</v>
          </cell>
        </row>
        <row r="37">
          <cell r="Z37">
            <v>35</v>
          </cell>
          <cell r="AA37">
            <v>88</v>
          </cell>
        </row>
        <row r="38">
          <cell r="Z38">
            <v>0</v>
          </cell>
          <cell r="AA38">
            <v>0</v>
          </cell>
        </row>
        <row r="39">
          <cell r="Z39">
            <v>0</v>
          </cell>
          <cell r="AA39">
            <v>0</v>
          </cell>
        </row>
        <row r="40">
          <cell r="Z40">
            <v>1</v>
          </cell>
          <cell r="AA40">
            <v>2</v>
          </cell>
        </row>
        <row r="41">
          <cell r="Z41">
            <v>5</v>
          </cell>
          <cell r="AA41">
            <v>16</v>
          </cell>
        </row>
        <row r="42">
          <cell r="Z42">
            <v>2</v>
          </cell>
          <cell r="AA42">
            <v>180</v>
          </cell>
        </row>
        <row r="43">
          <cell r="Z43">
            <v>0</v>
          </cell>
          <cell r="AA43">
            <v>0</v>
          </cell>
        </row>
        <row r="44">
          <cell r="Z44">
            <v>0</v>
          </cell>
          <cell r="AA44">
            <v>0</v>
          </cell>
        </row>
        <row r="45">
          <cell r="Z45">
            <v>0</v>
          </cell>
          <cell r="AA45">
            <v>0</v>
          </cell>
        </row>
        <row r="46">
          <cell r="Z46">
            <v>2</v>
          </cell>
          <cell r="AA46">
            <v>34</v>
          </cell>
        </row>
        <row r="47">
          <cell r="Z47">
            <v>1</v>
          </cell>
          <cell r="AA47">
            <v>22</v>
          </cell>
        </row>
        <row r="48">
          <cell r="Z48">
            <v>2</v>
          </cell>
          <cell r="AA48">
            <v>8</v>
          </cell>
        </row>
        <row r="49">
          <cell r="Z49">
            <v>6</v>
          </cell>
          <cell r="AA49">
            <v>8</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3</v>
          </cell>
          <cell r="AA8">
            <v>7</v>
          </cell>
        </row>
        <row r="9">
          <cell r="Z9">
            <v>1</v>
          </cell>
          <cell r="AA9">
            <v>1</v>
          </cell>
        </row>
        <row r="10">
          <cell r="Z10">
            <v>3</v>
          </cell>
          <cell r="AA10">
            <v>4</v>
          </cell>
        </row>
        <row r="13">
          <cell r="Z13">
            <v>0</v>
          </cell>
          <cell r="AA13">
            <v>0</v>
          </cell>
        </row>
        <row r="16">
          <cell r="Z16">
            <v>0</v>
          </cell>
          <cell r="AA16">
            <v>0</v>
          </cell>
        </row>
        <row r="17">
          <cell r="Z17">
            <v>0</v>
          </cell>
          <cell r="AA17">
            <v>0</v>
          </cell>
        </row>
        <row r="18">
          <cell r="Z18">
            <v>22</v>
          </cell>
          <cell r="AA18">
            <v>58</v>
          </cell>
        </row>
      </sheetData>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岐阜県"/>
      <sheetName val="法定・岐阜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1</v>
          </cell>
          <cell r="AA16">
            <v>1</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1</v>
          </cell>
          <cell r="AA43">
            <v>8</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3</v>
          </cell>
          <cell r="AA18">
            <v>3</v>
          </cell>
        </row>
      </sheetData>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静岡県"/>
      <sheetName val="法定・静岡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1</v>
          </cell>
          <cell r="AA9">
            <v>1</v>
          </cell>
        </row>
        <row r="10">
          <cell r="Z10">
            <v>0</v>
          </cell>
          <cell r="AA10">
            <v>0</v>
          </cell>
        </row>
        <row r="11">
          <cell r="Z11">
            <v>0</v>
          </cell>
          <cell r="AA11">
            <v>0</v>
          </cell>
        </row>
        <row r="12">
          <cell r="Z12">
            <v>0</v>
          </cell>
          <cell r="AA12">
            <v>0</v>
          </cell>
        </row>
        <row r="13">
          <cell r="Z13">
            <v>1</v>
          </cell>
          <cell r="AA13">
            <v>1</v>
          </cell>
        </row>
        <row r="14">
          <cell r="Z14">
            <v>0</v>
          </cell>
          <cell r="AA14">
            <v>0</v>
          </cell>
        </row>
        <row r="15">
          <cell r="Z15">
            <v>0</v>
          </cell>
          <cell r="AA15">
            <v>0</v>
          </cell>
        </row>
        <row r="16">
          <cell r="Z16">
            <v>4</v>
          </cell>
          <cell r="AA16">
            <v>4</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8</v>
          </cell>
          <cell r="AA36">
            <v>17</v>
          </cell>
        </row>
        <row r="37">
          <cell r="Z37">
            <v>3</v>
          </cell>
          <cell r="AA37">
            <v>5</v>
          </cell>
        </row>
        <row r="38">
          <cell r="Z38">
            <v>0</v>
          </cell>
          <cell r="AA38">
            <v>0</v>
          </cell>
        </row>
        <row r="39">
          <cell r="Z39">
            <v>29</v>
          </cell>
          <cell r="AA39">
            <v>63</v>
          </cell>
        </row>
        <row r="40">
          <cell r="Z40">
            <v>0</v>
          </cell>
          <cell r="AA40">
            <v>0</v>
          </cell>
        </row>
        <row r="41">
          <cell r="Z41">
            <v>34</v>
          </cell>
          <cell r="AA41">
            <v>219</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1</v>
          </cell>
          <cell r="AA8">
            <v>7</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愛知県"/>
      <sheetName val="法定・愛知県"/>
    </sheetNames>
    <sheetDataSet>
      <sheetData sheetId="0">
        <row r="3">
          <cell r="Z3">
            <v>0</v>
          </cell>
          <cell r="AA3">
            <v>0</v>
          </cell>
        </row>
        <row r="4">
          <cell r="Z4">
            <v>0</v>
          </cell>
          <cell r="AA4">
            <v>0</v>
          </cell>
        </row>
        <row r="5">
          <cell r="Z5">
            <v>0</v>
          </cell>
          <cell r="AA5">
            <v>0</v>
          </cell>
        </row>
        <row r="6">
          <cell r="Z6">
            <v>0</v>
          </cell>
          <cell r="AA6">
            <v>0</v>
          </cell>
        </row>
        <row r="7">
          <cell r="Z7">
            <v>2</v>
          </cell>
          <cell r="AA7">
            <v>2</v>
          </cell>
        </row>
        <row r="8">
          <cell r="Z8">
            <v>6</v>
          </cell>
          <cell r="AA8">
            <v>16</v>
          </cell>
        </row>
        <row r="9">
          <cell r="Z9">
            <v>1</v>
          </cell>
          <cell r="AA9">
            <v>1</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2</v>
          </cell>
          <cell r="AA18">
            <v>4</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34</v>
          </cell>
          <cell r="AA37">
            <v>56</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1</v>
          </cell>
          <cell r="AA43">
            <v>30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9</v>
          </cell>
          <cell r="AA8">
            <v>10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三重県"/>
      <sheetName val="法定・三重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5</v>
          </cell>
          <cell r="AA16">
            <v>5</v>
          </cell>
        </row>
        <row r="17">
          <cell r="Z17">
            <v>0</v>
          </cell>
          <cell r="AA17">
            <v>0</v>
          </cell>
        </row>
        <row r="18">
          <cell r="Z18">
            <v>0</v>
          </cell>
          <cell r="AA18">
            <v>0</v>
          </cell>
        </row>
        <row r="19">
          <cell r="Z19">
            <v>1</v>
          </cell>
          <cell r="AA19">
            <v>500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28</v>
          </cell>
          <cell r="AA37">
            <v>77</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1</v>
          </cell>
          <cell r="AA47">
            <v>10000</v>
          </cell>
        </row>
        <row r="48">
          <cell r="Z48">
            <v>0</v>
          </cell>
          <cell r="AA48">
            <v>0</v>
          </cell>
        </row>
        <row r="49">
          <cell r="Z49">
            <v>0</v>
          </cell>
          <cell r="AA49">
            <v>0</v>
          </cell>
        </row>
        <row r="51">
          <cell r="Z51">
            <v>0</v>
          </cell>
          <cell r="AA51">
            <v>0</v>
          </cell>
        </row>
      </sheetData>
      <sheetData sheetId="1">
        <row r="3">
          <cell r="Z3">
            <v>0</v>
          </cell>
          <cell r="AA3">
            <v>0</v>
          </cell>
        </row>
        <row r="4">
          <cell r="Z4">
            <v>1</v>
          </cell>
          <cell r="AA4">
            <v>3</v>
          </cell>
        </row>
        <row r="5">
          <cell r="Z5">
            <v>0</v>
          </cell>
          <cell r="AA5">
            <v>0</v>
          </cell>
        </row>
        <row r="7">
          <cell r="Z7">
            <v>0</v>
          </cell>
          <cell r="AA7">
            <v>0</v>
          </cell>
        </row>
        <row r="8">
          <cell r="Z8">
            <v>1</v>
          </cell>
          <cell r="AA8">
            <v>1</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滋賀県"/>
      <sheetName val="法定・滋賀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1</v>
          </cell>
          <cell r="AA9">
            <v>1</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1</v>
          </cell>
          <cell r="AA18">
            <v>7</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1</v>
          </cell>
          <cell r="AA41">
            <v>1800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3</v>
          </cell>
          <cell r="AA47">
            <v>6000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京都府"/>
      <sheetName val="法定・京都府"/>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1</v>
          </cell>
          <cell r="AA8">
            <v>3</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1</v>
          </cell>
          <cell r="AA16">
            <v>1</v>
          </cell>
        </row>
        <row r="17">
          <cell r="Z17">
            <v>0</v>
          </cell>
          <cell r="AA17">
            <v>0</v>
          </cell>
        </row>
        <row r="18">
          <cell r="Z18">
            <v>0</v>
          </cell>
          <cell r="AA18">
            <v>0</v>
          </cell>
        </row>
        <row r="19">
          <cell r="Z19">
            <v>2</v>
          </cell>
          <cell r="AA19">
            <v>5</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5</v>
          </cell>
          <cell r="AA37">
            <v>6</v>
          </cell>
        </row>
        <row r="38">
          <cell r="Z38">
            <v>0</v>
          </cell>
          <cell r="AA38">
            <v>0</v>
          </cell>
        </row>
        <row r="39">
          <cell r="Z39">
            <v>0</v>
          </cell>
          <cell r="AA39">
            <v>0</v>
          </cell>
        </row>
        <row r="40">
          <cell r="Z40">
            <v>1</v>
          </cell>
          <cell r="AA40">
            <v>2</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2</v>
          </cell>
          <cell r="AA8">
            <v>7</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大阪府"/>
      <sheetName val="法定・大阪府"/>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2</v>
          </cell>
          <cell r="AA18">
            <v>5</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5</v>
          </cell>
          <cell r="AA24">
            <v>5</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0</v>
          </cell>
          <cell r="AA41">
            <v>0</v>
          </cell>
        </row>
        <row r="42">
          <cell r="Z42">
            <v>3</v>
          </cell>
          <cell r="AA42">
            <v>5450</v>
          </cell>
        </row>
        <row r="43">
          <cell r="Z43">
            <v>0</v>
          </cell>
          <cell r="AA43">
            <v>0</v>
          </cell>
        </row>
        <row r="44">
          <cell r="Z44">
            <v>1</v>
          </cell>
          <cell r="AA44">
            <v>100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1</v>
          </cell>
          <cell r="AA9">
            <v>1</v>
          </cell>
        </row>
        <row r="10">
          <cell r="Z10">
            <v>1</v>
          </cell>
          <cell r="AA10">
            <v>1</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兵庫県"/>
      <sheetName val="法定・兵庫県"/>
    </sheetNames>
    <sheetDataSet>
      <sheetData sheetId="0">
        <row r="3">
          <cell r="Z3">
            <v>0</v>
          </cell>
          <cell r="AA3">
            <v>0</v>
          </cell>
        </row>
        <row r="4">
          <cell r="Z4">
            <v>0</v>
          </cell>
          <cell r="AA4">
            <v>0</v>
          </cell>
        </row>
        <row r="5">
          <cell r="Z5">
            <v>0</v>
          </cell>
          <cell r="AA5">
            <v>0</v>
          </cell>
        </row>
        <row r="6">
          <cell r="Z6">
            <v>0</v>
          </cell>
          <cell r="AA6">
            <v>0</v>
          </cell>
        </row>
        <row r="7">
          <cell r="Z7">
            <v>1</v>
          </cell>
          <cell r="AA7">
            <v>1</v>
          </cell>
        </row>
        <row r="8">
          <cell r="Z8">
            <v>0</v>
          </cell>
          <cell r="AA8">
            <v>0</v>
          </cell>
        </row>
        <row r="9">
          <cell r="Z9">
            <v>4</v>
          </cell>
          <cell r="AA9">
            <v>4</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2</v>
          </cell>
          <cell r="AA16">
            <v>2</v>
          </cell>
        </row>
        <row r="17">
          <cell r="Z17">
            <v>0</v>
          </cell>
          <cell r="AA17">
            <v>0</v>
          </cell>
        </row>
        <row r="18">
          <cell r="Z18">
            <v>1</v>
          </cell>
          <cell r="AA18">
            <v>1</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5</v>
          </cell>
          <cell r="AA37">
            <v>5</v>
          </cell>
        </row>
        <row r="38">
          <cell r="Z38">
            <v>0</v>
          </cell>
          <cell r="AA38">
            <v>0</v>
          </cell>
        </row>
        <row r="39">
          <cell r="Z39">
            <v>0</v>
          </cell>
          <cell r="AA39">
            <v>0</v>
          </cell>
        </row>
        <row r="40">
          <cell r="Z40">
            <v>1</v>
          </cell>
          <cell r="AA40">
            <v>7</v>
          </cell>
        </row>
        <row r="41">
          <cell r="Z41">
            <v>0</v>
          </cell>
          <cell r="AA41">
            <v>0</v>
          </cell>
        </row>
        <row r="42">
          <cell r="Z42">
            <v>0</v>
          </cell>
          <cell r="AA42">
            <v>0</v>
          </cell>
        </row>
        <row r="43">
          <cell r="Z43">
            <v>0</v>
          </cell>
          <cell r="AA43">
            <v>0</v>
          </cell>
        </row>
        <row r="44">
          <cell r="Z44">
            <v>1</v>
          </cell>
          <cell r="AA44">
            <v>71</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奈良県"/>
      <sheetName val="法定・奈良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1</v>
          </cell>
          <cell r="AA16">
            <v>1</v>
          </cell>
        </row>
        <row r="17">
          <cell r="Z17">
            <v>0</v>
          </cell>
          <cell r="AA17">
            <v>0</v>
          </cell>
        </row>
        <row r="18">
          <cell r="Z18">
            <v>0</v>
          </cell>
          <cell r="AA18">
            <v>0</v>
          </cell>
        </row>
        <row r="19">
          <cell r="Z19">
            <v>1</v>
          </cell>
          <cell r="AA19">
            <v>1</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2</v>
          </cell>
          <cell r="AA37">
            <v>2</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2</v>
          </cell>
          <cell r="AA44">
            <v>22</v>
          </cell>
        </row>
        <row r="45">
          <cell r="Z45">
            <v>0</v>
          </cell>
          <cell r="AA45">
            <v>0</v>
          </cell>
        </row>
        <row r="46">
          <cell r="Z46">
            <v>0</v>
          </cell>
          <cell r="AA46">
            <v>0</v>
          </cell>
        </row>
        <row r="47">
          <cell r="Z47">
            <v>2</v>
          </cell>
          <cell r="AA47">
            <v>18</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和歌山県"/>
      <sheetName val="法定・和歌山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1</v>
          </cell>
          <cell r="AA8">
            <v>5</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1</v>
          </cell>
          <cell r="AA8">
            <v>1</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鳥取県"/>
      <sheetName val="法定・鳥取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4</v>
          </cell>
          <cell r="AA8">
            <v>4</v>
          </cell>
        </row>
        <row r="9">
          <cell r="Z9">
            <v>6</v>
          </cell>
          <cell r="AA9">
            <v>6</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2</v>
          </cell>
          <cell r="AA37">
            <v>2</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5</v>
          </cell>
          <cell r="AA8">
            <v>5</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島根県"/>
      <sheetName val="法定・島根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4</v>
          </cell>
          <cell r="AA9">
            <v>4</v>
          </cell>
        </row>
        <row r="10">
          <cell r="Z10">
            <v>0</v>
          </cell>
          <cell r="AA10">
            <v>0</v>
          </cell>
        </row>
        <row r="11">
          <cell r="Z11">
            <v>0</v>
          </cell>
          <cell r="AA11">
            <v>0</v>
          </cell>
        </row>
        <row r="12">
          <cell r="Z12">
            <v>0</v>
          </cell>
          <cell r="AA12">
            <v>0</v>
          </cell>
        </row>
        <row r="13">
          <cell r="Z13">
            <v>3</v>
          </cell>
          <cell r="AA13">
            <v>3</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5</v>
          </cell>
          <cell r="AA37">
            <v>5</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岡山県"/>
      <sheetName val="法定・岡山県"/>
    </sheetNames>
    <sheetDataSet>
      <sheetData sheetId="0">
        <row r="3">
          <cell r="Z3">
            <v>3</v>
          </cell>
          <cell r="AA3">
            <v>3</v>
          </cell>
        </row>
        <row r="4">
          <cell r="Z4">
            <v>0</v>
          </cell>
          <cell r="AA4">
            <v>0</v>
          </cell>
        </row>
        <row r="5">
          <cell r="Z5">
            <v>0</v>
          </cell>
          <cell r="AA5">
            <v>0</v>
          </cell>
        </row>
        <row r="6">
          <cell r="Z6">
            <v>0</v>
          </cell>
          <cell r="AA6">
            <v>0</v>
          </cell>
        </row>
        <row r="7">
          <cell r="Z7">
            <v>0</v>
          </cell>
          <cell r="AA7">
            <v>0</v>
          </cell>
        </row>
        <row r="8">
          <cell r="Z8">
            <v>2</v>
          </cell>
          <cell r="AA8">
            <v>5</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2</v>
          </cell>
          <cell r="AA16">
            <v>2</v>
          </cell>
        </row>
        <row r="17">
          <cell r="Z17">
            <v>0</v>
          </cell>
          <cell r="AA17">
            <v>0</v>
          </cell>
        </row>
        <row r="18">
          <cell r="Z18">
            <v>2</v>
          </cell>
          <cell r="AA18">
            <v>13</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1</v>
          </cell>
          <cell r="AA39">
            <v>6</v>
          </cell>
        </row>
        <row r="40">
          <cell r="Z40">
            <v>0</v>
          </cell>
          <cell r="AA40">
            <v>0</v>
          </cell>
        </row>
        <row r="41">
          <cell r="Z41">
            <v>1</v>
          </cell>
          <cell r="AA41">
            <v>40</v>
          </cell>
        </row>
        <row r="42">
          <cell r="Z42">
            <v>2</v>
          </cell>
          <cell r="AA42">
            <v>8347</v>
          </cell>
        </row>
        <row r="43">
          <cell r="Z43">
            <v>0</v>
          </cell>
          <cell r="AA43">
            <v>0</v>
          </cell>
        </row>
        <row r="44">
          <cell r="Z44">
            <v>1</v>
          </cell>
          <cell r="AA44">
            <v>75</v>
          </cell>
        </row>
        <row r="45">
          <cell r="Z45">
            <v>0</v>
          </cell>
          <cell r="AA45">
            <v>0</v>
          </cell>
        </row>
        <row r="46">
          <cell r="Z46">
            <v>0</v>
          </cell>
          <cell r="AA46">
            <v>0</v>
          </cell>
        </row>
        <row r="47">
          <cell r="Z47">
            <v>0</v>
          </cell>
          <cell r="AA47">
            <v>0</v>
          </cell>
        </row>
        <row r="48">
          <cell r="Z48">
            <v>0</v>
          </cell>
          <cell r="AA48">
            <v>0</v>
          </cell>
        </row>
        <row r="49">
          <cell r="Z49">
            <v>1</v>
          </cell>
          <cell r="AA49">
            <v>1</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8</v>
          </cell>
          <cell r="AA8">
            <v>9</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広島県"/>
      <sheetName val="法定・広島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4</v>
          </cell>
          <cell r="AA9">
            <v>4</v>
          </cell>
        </row>
        <row r="10">
          <cell r="Z10">
            <v>0</v>
          </cell>
          <cell r="AA10">
            <v>0</v>
          </cell>
        </row>
        <row r="11">
          <cell r="Z11">
            <v>0</v>
          </cell>
          <cell r="AA11">
            <v>0</v>
          </cell>
        </row>
        <row r="12">
          <cell r="Z12">
            <v>0</v>
          </cell>
          <cell r="AA12">
            <v>0</v>
          </cell>
        </row>
        <row r="13">
          <cell r="Z13">
            <v>1</v>
          </cell>
          <cell r="AA13">
            <v>1</v>
          </cell>
        </row>
        <row r="14">
          <cell r="Z14">
            <v>0</v>
          </cell>
          <cell r="AA14">
            <v>0</v>
          </cell>
        </row>
        <row r="15">
          <cell r="Z15">
            <v>0</v>
          </cell>
          <cell r="AA15">
            <v>0</v>
          </cell>
        </row>
        <row r="16">
          <cell r="Z16">
            <v>0</v>
          </cell>
          <cell r="AA16">
            <v>0</v>
          </cell>
        </row>
        <row r="17">
          <cell r="Z17">
            <v>0</v>
          </cell>
          <cell r="AA17">
            <v>0</v>
          </cell>
        </row>
        <row r="18">
          <cell r="Z18">
            <v>3</v>
          </cell>
          <cell r="AA18">
            <v>7</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2</v>
          </cell>
          <cell r="AA24">
            <v>2</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1</v>
          </cell>
          <cell r="AA36">
            <v>6</v>
          </cell>
        </row>
        <row r="37">
          <cell r="Z37">
            <v>10</v>
          </cell>
          <cell r="AA37">
            <v>19</v>
          </cell>
        </row>
        <row r="38">
          <cell r="Z38">
            <v>0</v>
          </cell>
          <cell r="AA38">
            <v>0</v>
          </cell>
        </row>
        <row r="39">
          <cell r="Z39">
            <v>1</v>
          </cell>
          <cell r="AA39">
            <v>2</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1</v>
          </cell>
          <cell r="AA48">
            <v>2</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2</v>
          </cell>
          <cell r="AA8">
            <v>5</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2</v>
          </cell>
          <cell r="AA18">
            <v>4</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山口県"/>
      <sheetName val="法定・山口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1</v>
          </cell>
          <cell r="AA41">
            <v>800</v>
          </cell>
        </row>
        <row r="42">
          <cell r="Z42">
            <v>0</v>
          </cell>
          <cell r="AA42">
            <v>0</v>
          </cell>
        </row>
        <row r="43">
          <cell r="Z43">
            <v>1</v>
          </cell>
          <cell r="AA43">
            <v>776</v>
          </cell>
        </row>
        <row r="44">
          <cell r="Z44">
            <v>0</v>
          </cell>
          <cell r="AA44">
            <v>0</v>
          </cell>
        </row>
        <row r="45">
          <cell r="Z45">
            <v>0</v>
          </cell>
          <cell r="AA45">
            <v>0</v>
          </cell>
        </row>
        <row r="46">
          <cell r="Z46">
            <v>0</v>
          </cell>
          <cell r="AA46">
            <v>0</v>
          </cell>
        </row>
        <row r="47">
          <cell r="Z47">
            <v>1</v>
          </cell>
          <cell r="AA47">
            <v>11</v>
          </cell>
        </row>
        <row r="48">
          <cell r="Z48">
            <v>0</v>
          </cell>
          <cell r="AA48">
            <v>0</v>
          </cell>
        </row>
        <row r="49">
          <cell r="Z49">
            <v>5</v>
          </cell>
          <cell r="AA49">
            <v>10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1</v>
          </cell>
          <cell r="AA18">
            <v>7</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徳島県"/>
      <sheetName val="法定・徳島県"/>
    </sheetNames>
    <sheetDataSet>
      <sheetData sheetId="0">
        <row r="3">
          <cell r="Z3">
            <v>1</v>
          </cell>
          <cell r="AA3">
            <v>1</v>
          </cell>
        </row>
        <row r="4">
          <cell r="Z4">
            <v>0</v>
          </cell>
          <cell r="AA4">
            <v>0</v>
          </cell>
        </row>
        <row r="5">
          <cell r="Z5">
            <v>0</v>
          </cell>
          <cell r="AA5">
            <v>0</v>
          </cell>
        </row>
        <row r="6">
          <cell r="Z6">
            <v>0</v>
          </cell>
          <cell r="AA6">
            <v>0</v>
          </cell>
        </row>
        <row r="7">
          <cell r="Z7">
            <v>0</v>
          </cell>
          <cell r="AA7">
            <v>0</v>
          </cell>
        </row>
        <row r="8">
          <cell r="Z8">
            <v>1</v>
          </cell>
          <cell r="AA8">
            <v>6</v>
          </cell>
        </row>
        <row r="9">
          <cell r="Z9">
            <v>1</v>
          </cell>
          <cell r="AA9">
            <v>1</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5</v>
          </cell>
          <cell r="AA18">
            <v>14</v>
          </cell>
        </row>
        <row r="19">
          <cell r="Z19">
            <v>2</v>
          </cell>
          <cell r="AA19">
            <v>23</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1</v>
          </cell>
          <cell r="AA41">
            <v>560</v>
          </cell>
        </row>
        <row r="42">
          <cell r="Z42">
            <v>1</v>
          </cell>
          <cell r="AA42">
            <v>1000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香川県"/>
      <sheetName val="法定・香川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3</v>
          </cell>
          <cell r="AA9">
            <v>4</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0</v>
          </cell>
          <cell r="AA16">
            <v>0</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2</v>
          </cell>
          <cell r="AA33">
            <v>203</v>
          </cell>
        </row>
        <row r="34">
          <cell r="Z34">
            <v>0</v>
          </cell>
          <cell r="AA34">
            <v>0</v>
          </cell>
        </row>
        <row r="35">
          <cell r="Z35">
            <v>0</v>
          </cell>
          <cell r="AA35">
            <v>0</v>
          </cell>
        </row>
        <row r="36">
          <cell r="Z36">
            <v>0</v>
          </cell>
          <cell r="AA36">
            <v>0</v>
          </cell>
        </row>
        <row r="37">
          <cell r="Z37">
            <v>1</v>
          </cell>
          <cell r="AA37">
            <v>11</v>
          </cell>
        </row>
        <row r="38">
          <cell r="Z38">
            <v>0</v>
          </cell>
          <cell r="AA38">
            <v>0</v>
          </cell>
        </row>
        <row r="39">
          <cell r="Z39">
            <v>0</v>
          </cell>
          <cell r="AA39">
            <v>0</v>
          </cell>
        </row>
        <row r="40">
          <cell r="Z40">
            <v>0</v>
          </cell>
          <cell r="AA40">
            <v>0</v>
          </cell>
        </row>
        <row r="41">
          <cell r="Z41">
            <v>2</v>
          </cell>
          <cell r="AA41">
            <v>52</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4</v>
          </cell>
          <cell r="AA8">
            <v>6</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愛媛県"/>
      <sheetName val="法定・愛媛県"/>
    </sheetNames>
    <sheetDataSet>
      <sheetData sheetId="0">
        <row r="3">
          <cell r="Z3">
            <v>1</v>
          </cell>
          <cell r="AA3">
            <v>1</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1</v>
          </cell>
          <cell r="AA16">
            <v>1</v>
          </cell>
        </row>
        <row r="17">
          <cell r="Z17">
            <v>0</v>
          </cell>
          <cell r="AA17">
            <v>0</v>
          </cell>
        </row>
        <row r="18">
          <cell r="Z18">
            <v>1</v>
          </cell>
          <cell r="AA18">
            <v>1</v>
          </cell>
        </row>
        <row r="19">
          <cell r="Z19">
            <v>1</v>
          </cell>
          <cell r="AA19">
            <v>2</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113</v>
          </cell>
          <cell r="AA37">
            <v>130</v>
          </cell>
        </row>
        <row r="38">
          <cell r="Z38">
            <v>0</v>
          </cell>
          <cell r="AA38">
            <v>0</v>
          </cell>
        </row>
        <row r="39">
          <cell r="Z39">
            <v>0</v>
          </cell>
          <cell r="AA39">
            <v>0</v>
          </cell>
        </row>
        <row r="40">
          <cell r="Z40">
            <v>0</v>
          </cell>
          <cell r="AA40">
            <v>0</v>
          </cell>
        </row>
        <row r="41">
          <cell r="Z41">
            <v>1</v>
          </cell>
          <cell r="AA41">
            <v>190</v>
          </cell>
        </row>
        <row r="42">
          <cell r="Z42">
            <v>0</v>
          </cell>
          <cell r="AA42">
            <v>0</v>
          </cell>
        </row>
        <row r="43">
          <cell r="Z43">
            <v>1</v>
          </cell>
          <cell r="AA43">
            <v>1350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高知県"/>
      <sheetName val="法定・高知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0</v>
          </cell>
          <cell r="AA9">
            <v>0</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2</v>
          </cell>
          <cell r="AA16">
            <v>2</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2</v>
          </cell>
          <cell r="AA40">
            <v>101</v>
          </cell>
        </row>
        <row r="41">
          <cell r="Z41">
            <v>2</v>
          </cell>
          <cell r="AA41">
            <v>101</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1</v>
          </cell>
          <cell r="AA4">
            <v>2</v>
          </cell>
        </row>
        <row r="5">
          <cell r="Z5">
            <v>0</v>
          </cell>
          <cell r="AA5">
            <v>0</v>
          </cell>
        </row>
        <row r="7">
          <cell r="Z7">
            <v>0</v>
          </cell>
          <cell r="AA7">
            <v>0</v>
          </cell>
        </row>
        <row r="8">
          <cell r="Z8">
            <v>2</v>
          </cell>
          <cell r="AA8">
            <v>2</v>
          </cell>
        </row>
        <row r="9">
          <cell r="Z9">
            <v>1</v>
          </cell>
          <cell r="AA9">
            <v>4</v>
          </cell>
        </row>
        <row r="10">
          <cell r="Z10">
            <v>1</v>
          </cell>
          <cell r="AA10">
            <v>2</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福岡県"/>
      <sheetName val="法定・福岡県"/>
    </sheetNames>
    <sheetDataSet>
      <sheetData sheetId="0">
        <row r="3">
          <cell r="Z3">
            <v>5</v>
          </cell>
          <cell r="AA3">
            <v>5</v>
          </cell>
        </row>
        <row r="4">
          <cell r="Z4">
            <v>0</v>
          </cell>
          <cell r="AA4">
            <v>0</v>
          </cell>
        </row>
        <row r="5">
          <cell r="Z5">
            <v>0</v>
          </cell>
          <cell r="AA5">
            <v>0</v>
          </cell>
        </row>
        <row r="6">
          <cell r="Z6">
            <v>0</v>
          </cell>
          <cell r="AA6">
            <v>0</v>
          </cell>
        </row>
        <row r="7">
          <cell r="Z7">
            <v>0</v>
          </cell>
          <cell r="AA7">
            <v>0</v>
          </cell>
        </row>
        <row r="8">
          <cell r="Z8">
            <v>3</v>
          </cell>
          <cell r="AA8">
            <v>5</v>
          </cell>
        </row>
        <row r="9">
          <cell r="Z9">
            <v>2</v>
          </cell>
          <cell r="AA9">
            <v>2</v>
          </cell>
        </row>
        <row r="10">
          <cell r="Z10">
            <v>0</v>
          </cell>
          <cell r="AA10">
            <v>0</v>
          </cell>
        </row>
        <row r="11">
          <cell r="Z11">
            <v>0</v>
          </cell>
          <cell r="AA11">
            <v>0</v>
          </cell>
        </row>
        <row r="12">
          <cell r="Z12">
            <v>0</v>
          </cell>
          <cell r="AA12">
            <v>0</v>
          </cell>
        </row>
        <row r="13">
          <cell r="Z13">
            <v>1</v>
          </cell>
          <cell r="AA13">
            <v>1</v>
          </cell>
        </row>
        <row r="14">
          <cell r="Z14">
            <v>0</v>
          </cell>
          <cell r="AA14">
            <v>0</v>
          </cell>
        </row>
        <row r="15">
          <cell r="Z15">
            <v>0</v>
          </cell>
          <cell r="AA15">
            <v>0</v>
          </cell>
        </row>
        <row r="16">
          <cell r="Z16">
            <v>12</v>
          </cell>
          <cell r="AA16">
            <v>14</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3</v>
          </cell>
          <cell r="AA24">
            <v>3</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1</v>
          </cell>
          <cell r="AA36">
            <v>10</v>
          </cell>
        </row>
        <row r="37">
          <cell r="Z37">
            <v>22</v>
          </cell>
          <cell r="AA37">
            <v>24</v>
          </cell>
        </row>
        <row r="38">
          <cell r="Z38">
            <v>0</v>
          </cell>
          <cell r="AA38">
            <v>0</v>
          </cell>
        </row>
        <row r="39">
          <cell r="Z39">
            <v>1</v>
          </cell>
          <cell r="AA39">
            <v>1</v>
          </cell>
        </row>
        <row r="40">
          <cell r="Z40">
            <v>0</v>
          </cell>
          <cell r="AA40">
            <v>0</v>
          </cell>
        </row>
        <row r="41">
          <cell r="Z41">
            <v>1</v>
          </cell>
          <cell r="AA41">
            <v>90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1</v>
          </cell>
          <cell r="AA8">
            <v>1</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佐賀県"/>
      <sheetName val="法定・佐賀県"/>
    </sheetNames>
    <sheetDataSet>
      <sheetData sheetId="0">
        <row r="3">
          <cell r="Z3">
            <v>1</v>
          </cell>
          <cell r="AA3">
            <v>1</v>
          </cell>
        </row>
        <row r="4">
          <cell r="Z4">
            <v>0</v>
          </cell>
          <cell r="AA4">
            <v>0</v>
          </cell>
        </row>
        <row r="5">
          <cell r="Z5">
            <v>0</v>
          </cell>
          <cell r="AA5">
            <v>0</v>
          </cell>
        </row>
        <row r="6">
          <cell r="Z6">
            <v>0</v>
          </cell>
          <cell r="AA6">
            <v>0</v>
          </cell>
        </row>
        <row r="7">
          <cell r="Z7">
            <v>0</v>
          </cell>
          <cell r="AA7">
            <v>0</v>
          </cell>
        </row>
        <row r="8">
          <cell r="Z8">
            <v>0</v>
          </cell>
          <cell r="AA8">
            <v>0</v>
          </cell>
        </row>
        <row r="9">
          <cell r="Z9">
            <v>1</v>
          </cell>
          <cell r="AA9">
            <v>1</v>
          </cell>
        </row>
        <row r="10">
          <cell r="Z10">
            <v>0</v>
          </cell>
          <cell r="AA10">
            <v>0</v>
          </cell>
        </row>
        <row r="11">
          <cell r="Z11">
            <v>0</v>
          </cell>
          <cell r="AA11">
            <v>0</v>
          </cell>
        </row>
        <row r="12">
          <cell r="Z12">
            <v>0</v>
          </cell>
          <cell r="AA12">
            <v>0</v>
          </cell>
        </row>
        <row r="13">
          <cell r="Z13">
            <v>4</v>
          </cell>
          <cell r="AA13">
            <v>4</v>
          </cell>
        </row>
        <row r="14">
          <cell r="Z14">
            <v>0</v>
          </cell>
          <cell r="AA14">
            <v>0</v>
          </cell>
        </row>
        <row r="15">
          <cell r="Z15">
            <v>0</v>
          </cell>
          <cell r="AA15">
            <v>0</v>
          </cell>
        </row>
        <row r="16">
          <cell r="Z16">
            <v>3</v>
          </cell>
          <cell r="AA16">
            <v>3</v>
          </cell>
        </row>
        <row r="17">
          <cell r="Z17">
            <v>0</v>
          </cell>
          <cell r="AA17">
            <v>0</v>
          </cell>
        </row>
        <row r="18">
          <cell r="Z18">
            <v>0</v>
          </cell>
          <cell r="AA18">
            <v>0</v>
          </cell>
        </row>
        <row r="19">
          <cell r="Z19">
            <v>1</v>
          </cell>
          <cell r="AA19">
            <v>160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5</v>
          </cell>
          <cell r="AA37">
            <v>5</v>
          </cell>
        </row>
        <row r="38">
          <cell r="Z38">
            <v>0</v>
          </cell>
          <cell r="AA38">
            <v>0</v>
          </cell>
        </row>
        <row r="39">
          <cell r="Z39">
            <v>0</v>
          </cell>
          <cell r="AA39">
            <v>0</v>
          </cell>
        </row>
        <row r="40">
          <cell r="Z40">
            <v>0</v>
          </cell>
          <cell r="AA40">
            <v>0</v>
          </cell>
        </row>
        <row r="41">
          <cell r="Z41">
            <v>1</v>
          </cell>
          <cell r="AA41">
            <v>1</v>
          </cell>
        </row>
        <row r="42">
          <cell r="Z42">
            <v>0</v>
          </cell>
          <cell r="AA42">
            <v>0</v>
          </cell>
        </row>
        <row r="43">
          <cell r="Z43">
            <v>0</v>
          </cell>
          <cell r="AA43">
            <v>0</v>
          </cell>
        </row>
        <row r="44">
          <cell r="Z44">
            <v>0</v>
          </cell>
          <cell r="AA44">
            <v>0</v>
          </cell>
        </row>
        <row r="45">
          <cell r="Z45">
            <v>1</v>
          </cell>
          <cell r="AA45">
            <v>1</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長崎県"/>
      <sheetName val="法定・長崎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4</v>
          </cell>
          <cell r="AA9">
            <v>4</v>
          </cell>
        </row>
        <row r="10">
          <cell r="Z10">
            <v>0</v>
          </cell>
          <cell r="AA10">
            <v>0</v>
          </cell>
        </row>
        <row r="11">
          <cell r="Z11">
            <v>0</v>
          </cell>
          <cell r="AA11">
            <v>0</v>
          </cell>
        </row>
        <row r="12">
          <cell r="Z12">
            <v>0</v>
          </cell>
          <cell r="AA12">
            <v>0</v>
          </cell>
        </row>
        <row r="13">
          <cell r="Z13">
            <v>1</v>
          </cell>
          <cell r="AA13">
            <v>1</v>
          </cell>
        </row>
        <row r="14">
          <cell r="Z14">
            <v>0</v>
          </cell>
          <cell r="AA14">
            <v>0</v>
          </cell>
        </row>
        <row r="15">
          <cell r="Z15">
            <v>0</v>
          </cell>
          <cell r="AA15">
            <v>0</v>
          </cell>
        </row>
        <row r="16">
          <cell r="Z16">
            <v>2</v>
          </cell>
          <cell r="AA16">
            <v>2</v>
          </cell>
        </row>
        <row r="17">
          <cell r="Z17">
            <v>0</v>
          </cell>
          <cell r="AA17">
            <v>0</v>
          </cell>
        </row>
        <row r="18">
          <cell r="Z18">
            <v>0</v>
          </cell>
          <cell r="AA18">
            <v>0</v>
          </cell>
        </row>
        <row r="19">
          <cell r="Z19">
            <v>4</v>
          </cell>
          <cell r="AA19">
            <v>13</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1</v>
          </cell>
          <cell r="AA32">
            <v>40</v>
          </cell>
        </row>
        <row r="33">
          <cell r="Z33">
            <v>1</v>
          </cell>
          <cell r="AA33">
            <v>5</v>
          </cell>
        </row>
        <row r="34">
          <cell r="Z34">
            <v>0</v>
          </cell>
          <cell r="AA34">
            <v>0</v>
          </cell>
        </row>
        <row r="35">
          <cell r="Z35">
            <v>0</v>
          </cell>
          <cell r="AA35">
            <v>0</v>
          </cell>
        </row>
        <row r="36">
          <cell r="Z36">
            <v>0</v>
          </cell>
          <cell r="AA36">
            <v>0</v>
          </cell>
        </row>
        <row r="37">
          <cell r="Z37">
            <v>41</v>
          </cell>
          <cell r="AA37">
            <v>151</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熊本県"/>
      <sheetName val="法定・熊本県"/>
    </sheetNames>
    <sheetDataSet>
      <sheetData sheetId="0">
        <row r="3">
          <cell r="Z3">
            <v>0</v>
          </cell>
          <cell r="AA3">
            <v>0</v>
          </cell>
        </row>
        <row r="4">
          <cell r="Z4">
            <v>0</v>
          </cell>
          <cell r="AA4">
            <v>0</v>
          </cell>
        </row>
        <row r="5">
          <cell r="Z5">
            <v>0</v>
          </cell>
          <cell r="AA5">
            <v>0</v>
          </cell>
        </row>
        <row r="6">
          <cell r="Z6">
            <v>1</v>
          </cell>
          <cell r="AA6">
            <v>1</v>
          </cell>
        </row>
        <row r="7">
          <cell r="Z7">
            <v>0</v>
          </cell>
          <cell r="AA7">
            <v>0</v>
          </cell>
        </row>
        <row r="8">
          <cell r="Z8">
            <v>0</v>
          </cell>
          <cell r="AA8">
            <v>0</v>
          </cell>
        </row>
        <row r="9">
          <cell r="Z9">
            <v>9</v>
          </cell>
          <cell r="AA9">
            <v>9</v>
          </cell>
        </row>
        <row r="10">
          <cell r="Z10">
            <v>0</v>
          </cell>
          <cell r="AA10">
            <v>0</v>
          </cell>
        </row>
        <row r="11">
          <cell r="Z11">
            <v>0</v>
          </cell>
          <cell r="AA11">
            <v>0</v>
          </cell>
        </row>
        <row r="12">
          <cell r="Z12">
            <v>0</v>
          </cell>
          <cell r="AA12">
            <v>0</v>
          </cell>
        </row>
        <row r="13">
          <cell r="Z13">
            <v>0</v>
          </cell>
          <cell r="AA13">
            <v>0</v>
          </cell>
        </row>
        <row r="14">
          <cell r="Z14">
            <v>0</v>
          </cell>
          <cell r="AA14">
            <v>0</v>
          </cell>
        </row>
        <row r="15">
          <cell r="Z15">
            <v>0</v>
          </cell>
          <cell r="AA15">
            <v>0</v>
          </cell>
        </row>
        <row r="16">
          <cell r="Z16">
            <v>2</v>
          </cell>
          <cell r="AA16">
            <v>2</v>
          </cell>
        </row>
        <row r="17">
          <cell r="Z17">
            <v>0</v>
          </cell>
          <cell r="AA17">
            <v>0</v>
          </cell>
        </row>
        <row r="18">
          <cell r="Z18">
            <v>11</v>
          </cell>
          <cell r="AA18">
            <v>18</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1</v>
          </cell>
          <cell r="AA32">
            <v>135</v>
          </cell>
        </row>
        <row r="33">
          <cell r="Z33">
            <v>0</v>
          </cell>
          <cell r="AA33">
            <v>0</v>
          </cell>
        </row>
        <row r="34">
          <cell r="Z34">
            <v>0</v>
          </cell>
          <cell r="AA34">
            <v>0</v>
          </cell>
        </row>
        <row r="35">
          <cell r="Z35">
            <v>0</v>
          </cell>
          <cell r="AA35">
            <v>0</v>
          </cell>
        </row>
        <row r="36">
          <cell r="Z36">
            <v>0</v>
          </cell>
          <cell r="AA36">
            <v>0</v>
          </cell>
        </row>
        <row r="37">
          <cell r="Z37">
            <v>18</v>
          </cell>
          <cell r="AA37">
            <v>40</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1</v>
          </cell>
          <cell r="AA45">
            <v>1</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4</v>
          </cell>
          <cell r="AA8">
            <v>7</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大分県"/>
      <sheetName val="法定・大分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20</v>
          </cell>
          <cell r="AA9">
            <v>20</v>
          </cell>
        </row>
        <row r="10">
          <cell r="Z10">
            <v>0</v>
          </cell>
          <cell r="AA10">
            <v>0</v>
          </cell>
        </row>
        <row r="11">
          <cell r="Z11">
            <v>0</v>
          </cell>
          <cell r="AA11">
            <v>0</v>
          </cell>
        </row>
        <row r="12">
          <cell r="Z12">
            <v>0</v>
          </cell>
          <cell r="AA12">
            <v>0</v>
          </cell>
        </row>
        <row r="13">
          <cell r="Z13">
            <v>1</v>
          </cell>
          <cell r="AA13">
            <v>1</v>
          </cell>
        </row>
        <row r="14">
          <cell r="Z14">
            <v>0</v>
          </cell>
          <cell r="AA14">
            <v>0</v>
          </cell>
        </row>
        <row r="15">
          <cell r="Z15">
            <v>1</v>
          </cell>
          <cell r="AA15">
            <v>8</v>
          </cell>
        </row>
        <row r="16">
          <cell r="Z16">
            <v>0</v>
          </cell>
          <cell r="AA16">
            <v>0</v>
          </cell>
        </row>
        <row r="17">
          <cell r="Z17">
            <v>0</v>
          </cell>
          <cell r="AA17">
            <v>0</v>
          </cell>
        </row>
        <row r="18">
          <cell r="Z18">
            <v>2</v>
          </cell>
          <cell r="AA18">
            <v>2</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1</v>
          </cell>
          <cell r="AA24">
            <v>1</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0</v>
          </cell>
          <cell r="AA37">
            <v>0</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0</v>
          </cell>
          <cell r="AA8">
            <v>0</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宮崎県"/>
      <sheetName val="法定・宮崎県"/>
    </sheetNames>
    <sheetDataSet>
      <sheetData sheetId="0">
        <row r="3">
          <cell r="Z3">
            <v>0</v>
          </cell>
          <cell r="AA3">
            <v>0</v>
          </cell>
        </row>
        <row r="4">
          <cell r="Z4">
            <v>0</v>
          </cell>
          <cell r="AA4">
            <v>0</v>
          </cell>
        </row>
        <row r="5">
          <cell r="Z5">
            <v>0</v>
          </cell>
          <cell r="AA5">
            <v>0</v>
          </cell>
        </row>
        <row r="6">
          <cell r="Z6">
            <v>0</v>
          </cell>
          <cell r="AA6">
            <v>0</v>
          </cell>
        </row>
        <row r="7">
          <cell r="Z7">
            <v>0</v>
          </cell>
          <cell r="AA7">
            <v>0</v>
          </cell>
        </row>
        <row r="8">
          <cell r="Z8">
            <v>0</v>
          </cell>
          <cell r="AA8">
            <v>0</v>
          </cell>
        </row>
        <row r="9">
          <cell r="Z9">
            <v>2</v>
          </cell>
          <cell r="AA9">
            <v>2</v>
          </cell>
        </row>
        <row r="10">
          <cell r="Z10">
            <v>0</v>
          </cell>
          <cell r="AA10">
            <v>0</v>
          </cell>
        </row>
        <row r="11">
          <cell r="Z11">
            <v>0</v>
          </cell>
          <cell r="AA11">
            <v>0</v>
          </cell>
        </row>
        <row r="12">
          <cell r="Z12">
            <v>0</v>
          </cell>
          <cell r="AA12">
            <v>0</v>
          </cell>
        </row>
        <row r="13">
          <cell r="Z13">
            <v>6</v>
          </cell>
          <cell r="AA13">
            <v>6</v>
          </cell>
        </row>
        <row r="14">
          <cell r="Z14">
            <v>0</v>
          </cell>
          <cell r="AA14">
            <v>0</v>
          </cell>
        </row>
        <row r="15">
          <cell r="Z15">
            <v>0</v>
          </cell>
          <cell r="AA15">
            <v>0</v>
          </cell>
        </row>
        <row r="16">
          <cell r="Z16">
            <v>7</v>
          </cell>
          <cell r="AA16">
            <v>7</v>
          </cell>
        </row>
        <row r="17">
          <cell r="Z17">
            <v>0</v>
          </cell>
          <cell r="AA17">
            <v>0</v>
          </cell>
        </row>
        <row r="18">
          <cell r="Z18">
            <v>2</v>
          </cell>
          <cell r="AA18">
            <v>2</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0</v>
          </cell>
          <cell r="AA30">
            <v>0</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40</v>
          </cell>
          <cell r="AA37">
            <v>40</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2</v>
          </cell>
          <cell r="AA3">
            <v>20</v>
          </cell>
        </row>
        <row r="4">
          <cell r="Z4">
            <v>0</v>
          </cell>
          <cell r="AA4">
            <v>0</v>
          </cell>
        </row>
        <row r="5">
          <cell r="Z5">
            <v>1</v>
          </cell>
          <cell r="AA5">
            <v>2</v>
          </cell>
        </row>
        <row r="7">
          <cell r="Z7">
            <v>0</v>
          </cell>
          <cell r="AA7">
            <v>0</v>
          </cell>
        </row>
        <row r="8">
          <cell r="Z8">
            <v>3</v>
          </cell>
          <cell r="AA8">
            <v>3</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1</v>
          </cell>
          <cell r="AA18">
            <v>4</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鹿児島県"/>
      <sheetName val="法定・鹿児島県"/>
    </sheetNames>
    <sheetDataSet>
      <sheetData sheetId="0">
        <row r="3">
          <cell r="Z3">
            <v>1</v>
          </cell>
          <cell r="AA3">
            <v>1</v>
          </cell>
        </row>
        <row r="4">
          <cell r="Z4">
            <v>0</v>
          </cell>
          <cell r="AA4">
            <v>0</v>
          </cell>
        </row>
        <row r="5">
          <cell r="Z5">
            <v>0</v>
          </cell>
          <cell r="AA5">
            <v>0</v>
          </cell>
        </row>
        <row r="6">
          <cell r="Z6">
            <v>0</v>
          </cell>
          <cell r="AA6">
            <v>0</v>
          </cell>
        </row>
        <row r="7">
          <cell r="Z7">
            <v>0</v>
          </cell>
          <cell r="AA7">
            <v>0</v>
          </cell>
        </row>
        <row r="8">
          <cell r="Z8">
            <v>0</v>
          </cell>
          <cell r="AA8">
            <v>0</v>
          </cell>
        </row>
        <row r="9">
          <cell r="Z9">
            <v>13</v>
          </cell>
          <cell r="AA9">
            <v>13</v>
          </cell>
        </row>
        <row r="10">
          <cell r="Z10">
            <v>0</v>
          </cell>
          <cell r="AA10">
            <v>0</v>
          </cell>
        </row>
        <row r="11">
          <cell r="Z11">
            <v>0</v>
          </cell>
          <cell r="AA11">
            <v>0</v>
          </cell>
        </row>
        <row r="12">
          <cell r="Z12">
            <v>0</v>
          </cell>
          <cell r="AA12">
            <v>0</v>
          </cell>
        </row>
        <row r="13">
          <cell r="Z13">
            <v>6</v>
          </cell>
          <cell r="AA13">
            <v>6</v>
          </cell>
        </row>
        <row r="14">
          <cell r="Z14">
            <v>0</v>
          </cell>
          <cell r="AA14">
            <v>0</v>
          </cell>
        </row>
        <row r="15">
          <cell r="Z15">
            <v>0</v>
          </cell>
          <cell r="AA15">
            <v>0</v>
          </cell>
        </row>
        <row r="16">
          <cell r="Z16">
            <v>2</v>
          </cell>
          <cell r="AA16">
            <v>2</v>
          </cell>
        </row>
        <row r="17">
          <cell r="Z17">
            <v>0</v>
          </cell>
          <cell r="AA17">
            <v>0</v>
          </cell>
        </row>
        <row r="18">
          <cell r="Z18">
            <v>0</v>
          </cell>
          <cell r="AA18">
            <v>0</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0</v>
          </cell>
          <cell r="AA29">
            <v>0</v>
          </cell>
        </row>
        <row r="30">
          <cell r="Z30">
            <v>2</v>
          </cell>
          <cell r="AA30">
            <v>2</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0</v>
          </cell>
          <cell r="AA36">
            <v>0</v>
          </cell>
        </row>
        <row r="37">
          <cell r="Z37">
            <v>152</v>
          </cell>
          <cell r="AA37">
            <v>264</v>
          </cell>
        </row>
        <row r="38">
          <cell r="Z38">
            <v>0</v>
          </cell>
          <cell r="AA38">
            <v>0</v>
          </cell>
        </row>
        <row r="39">
          <cell r="Z39">
            <v>0</v>
          </cell>
          <cell r="AA39">
            <v>0</v>
          </cell>
        </row>
        <row r="40">
          <cell r="Z40">
            <v>0</v>
          </cell>
          <cell r="AA40">
            <v>0</v>
          </cell>
        </row>
        <row r="41">
          <cell r="Z41">
            <v>0</v>
          </cell>
          <cell r="AA41">
            <v>0</v>
          </cell>
        </row>
        <row r="42">
          <cell r="Z42">
            <v>0</v>
          </cell>
          <cell r="AA42">
            <v>0</v>
          </cell>
        </row>
        <row r="43">
          <cell r="Z43">
            <v>0</v>
          </cell>
          <cell r="AA43">
            <v>0</v>
          </cell>
        </row>
        <row r="44">
          <cell r="Z44">
            <v>0</v>
          </cell>
          <cell r="AA44">
            <v>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2</v>
          </cell>
          <cell r="AA8">
            <v>2</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1</v>
          </cell>
          <cell r="AA18">
            <v>16</v>
          </cell>
        </row>
      </sheetData>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届出・沖縄県"/>
      <sheetName val="法定・沖縄県"/>
    </sheetNames>
    <sheetDataSet>
      <sheetData sheetId="0">
        <row r="3">
          <cell r="Z3">
            <v>0</v>
          </cell>
          <cell r="AA3">
            <v>0</v>
          </cell>
        </row>
        <row r="4">
          <cell r="Z4">
            <v>0</v>
          </cell>
          <cell r="AA4">
            <v>0</v>
          </cell>
        </row>
        <row r="5">
          <cell r="Z5">
            <v>0</v>
          </cell>
          <cell r="AA5">
            <v>0</v>
          </cell>
        </row>
        <row r="6">
          <cell r="Z6">
            <v>1</v>
          </cell>
          <cell r="AA6">
            <v>1</v>
          </cell>
        </row>
        <row r="7">
          <cell r="Z7">
            <v>0</v>
          </cell>
          <cell r="AA7">
            <v>0</v>
          </cell>
        </row>
        <row r="8">
          <cell r="Z8">
            <v>0</v>
          </cell>
          <cell r="AA8">
            <v>0</v>
          </cell>
        </row>
        <row r="9">
          <cell r="Z9">
            <v>0</v>
          </cell>
          <cell r="AA9">
            <v>0</v>
          </cell>
        </row>
        <row r="10">
          <cell r="Z10">
            <v>0</v>
          </cell>
          <cell r="AA10">
            <v>0</v>
          </cell>
        </row>
        <row r="11">
          <cell r="Z11">
            <v>2</v>
          </cell>
          <cell r="AA11">
            <v>2</v>
          </cell>
        </row>
        <row r="12">
          <cell r="Z12">
            <v>0</v>
          </cell>
          <cell r="AA12">
            <v>0</v>
          </cell>
        </row>
        <row r="13">
          <cell r="Z13">
            <v>8</v>
          </cell>
          <cell r="AA13">
            <v>8</v>
          </cell>
        </row>
        <row r="14">
          <cell r="Z14">
            <v>0</v>
          </cell>
          <cell r="AA14">
            <v>0</v>
          </cell>
        </row>
        <row r="15">
          <cell r="Z15">
            <v>0</v>
          </cell>
          <cell r="AA15">
            <v>0</v>
          </cell>
        </row>
        <row r="16">
          <cell r="Z16">
            <v>1</v>
          </cell>
          <cell r="AA16">
            <v>1</v>
          </cell>
        </row>
        <row r="17">
          <cell r="Z17">
            <v>1</v>
          </cell>
          <cell r="AA17">
            <v>5</v>
          </cell>
        </row>
        <row r="18">
          <cell r="Z18">
            <v>1</v>
          </cell>
          <cell r="AA18">
            <v>1</v>
          </cell>
        </row>
        <row r="19">
          <cell r="Z19">
            <v>0</v>
          </cell>
          <cell r="AA19">
            <v>0</v>
          </cell>
        </row>
        <row r="20">
          <cell r="Z20">
            <v>0</v>
          </cell>
          <cell r="AA20">
            <v>0</v>
          </cell>
        </row>
        <row r="21">
          <cell r="Z21">
            <v>0</v>
          </cell>
          <cell r="AA21">
            <v>0</v>
          </cell>
        </row>
        <row r="22">
          <cell r="Z22">
            <v>0</v>
          </cell>
          <cell r="AA22">
            <v>0</v>
          </cell>
        </row>
        <row r="23">
          <cell r="Z23">
            <v>0</v>
          </cell>
          <cell r="AA23">
            <v>0</v>
          </cell>
        </row>
        <row r="24">
          <cell r="Z24">
            <v>0</v>
          </cell>
          <cell r="AA24">
            <v>0</v>
          </cell>
        </row>
        <row r="25">
          <cell r="Z25">
            <v>0</v>
          </cell>
          <cell r="AA25">
            <v>0</v>
          </cell>
        </row>
        <row r="26">
          <cell r="Z26">
            <v>0</v>
          </cell>
          <cell r="AA26">
            <v>0</v>
          </cell>
        </row>
        <row r="27">
          <cell r="Z27">
            <v>0</v>
          </cell>
          <cell r="AA27">
            <v>0</v>
          </cell>
        </row>
        <row r="28">
          <cell r="Z28">
            <v>0</v>
          </cell>
          <cell r="AA28">
            <v>0</v>
          </cell>
        </row>
        <row r="29">
          <cell r="Z29">
            <v>1</v>
          </cell>
          <cell r="AA29">
            <v>28</v>
          </cell>
        </row>
        <row r="30">
          <cell r="Z30">
            <v>10</v>
          </cell>
          <cell r="AA30">
            <v>14</v>
          </cell>
        </row>
        <row r="31">
          <cell r="Z31">
            <v>0</v>
          </cell>
          <cell r="AA31">
            <v>0</v>
          </cell>
        </row>
        <row r="32">
          <cell r="Z32">
            <v>0</v>
          </cell>
          <cell r="AA32">
            <v>0</v>
          </cell>
        </row>
        <row r="33">
          <cell r="Z33">
            <v>0</v>
          </cell>
          <cell r="AA33">
            <v>0</v>
          </cell>
        </row>
        <row r="34">
          <cell r="Z34">
            <v>0</v>
          </cell>
          <cell r="AA34">
            <v>0</v>
          </cell>
        </row>
        <row r="35">
          <cell r="Z35">
            <v>0</v>
          </cell>
          <cell r="AA35">
            <v>0</v>
          </cell>
        </row>
        <row r="36">
          <cell r="Z36">
            <v>27</v>
          </cell>
          <cell r="AA36">
            <v>93</v>
          </cell>
        </row>
        <row r="37">
          <cell r="Z37">
            <v>32</v>
          </cell>
          <cell r="AA37">
            <v>37</v>
          </cell>
        </row>
        <row r="38">
          <cell r="Z38">
            <v>0</v>
          </cell>
          <cell r="AA38">
            <v>0</v>
          </cell>
        </row>
        <row r="39">
          <cell r="Z39">
            <v>41</v>
          </cell>
          <cell r="AA39">
            <v>1420</v>
          </cell>
        </row>
        <row r="40">
          <cell r="Z40">
            <v>0</v>
          </cell>
          <cell r="AA40">
            <v>0</v>
          </cell>
        </row>
        <row r="41">
          <cell r="Z41">
            <v>0</v>
          </cell>
          <cell r="AA41">
            <v>0</v>
          </cell>
        </row>
        <row r="42">
          <cell r="Z42">
            <v>0</v>
          </cell>
          <cell r="AA42">
            <v>0</v>
          </cell>
        </row>
        <row r="43">
          <cell r="Z43">
            <v>0</v>
          </cell>
          <cell r="AA43">
            <v>0</v>
          </cell>
        </row>
        <row r="44">
          <cell r="Z44">
            <v>1</v>
          </cell>
          <cell r="AA44">
            <v>120</v>
          </cell>
        </row>
        <row r="45">
          <cell r="Z45">
            <v>0</v>
          </cell>
          <cell r="AA45">
            <v>0</v>
          </cell>
        </row>
        <row r="46">
          <cell r="Z46">
            <v>0</v>
          </cell>
          <cell r="AA46">
            <v>0</v>
          </cell>
        </row>
        <row r="47">
          <cell r="Z47">
            <v>0</v>
          </cell>
          <cell r="AA47">
            <v>0</v>
          </cell>
        </row>
        <row r="48">
          <cell r="Z48">
            <v>0</v>
          </cell>
          <cell r="AA48">
            <v>0</v>
          </cell>
        </row>
        <row r="49">
          <cell r="Z49">
            <v>0</v>
          </cell>
          <cell r="AA49">
            <v>0</v>
          </cell>
        </row>
        <row r="51">
          <cell r="Z51">
            <v>0</v>
          </cell>
          <cell r="AA51">
            <v>0</v>
          </cell>
        </row>
      </sheetData>
      <sheetData sheetId="1">
        <row r="3">
          <cell r="Z3">
            <v>0</v>
          </cell>
          <cell r="AA3">
            <v>0</v>
          </cell>
        </row>
        <row r="4">
          <cell r="Z4">
            <v>0</v>
          </cell>
          <cell r="AA4">
            <v>0</v>
          </cell>
        </row>
        <row r="5">
          <cell r="Z5">
            <v>0</v>
          </cell>
          <cell r="AA5">
            <v>0</v>
          </cell>
        </row>
        <row r="7">
          <cell r="Z7">
            <v>0</v>
          </cell>
          <cell r="AA7">
            <v>0</v>
          </cell>
        </row>
        <row r="8">
          <cell r="Z8">
            <v>7</v>
          </cell>
          <cell r="AA8">
            <v>11</v>
          </cell>
        </row>
        <row r="9">
          <cell r="Z9">
            <v>0</v>
          </cell>
          <cell r="AA9">
            <v>0</v>
          </cell>
        </row>
        <row r="10">
          <cell r="Z10">
            <v>0</v>
          </cell>
          <cell r="AA10">
            <v>0</v>
          </cell>
        </row>
        <row r="13">
          <cell r="Z13">
            <v>0</v>
          </cell>
          <cell r="AA13">
            <v>0</v>
          </cell>
        </row>
        <row r="16">
          <cell r="Z16">
            <v>0</v>
          </cell>
          <cell r="AA16">
            <v>0</v>
          </cell>
        </row>
        <row r="17">
          <cell r="Z17">
            <v>0</v>
          </cell>
          <cell r="AA17">
            <v>0</v>
          </cell>
        </row>
        <row r="18">
          <cell r="Z18">
            <v>0</v>
          </cell>
          <cell r="AA18">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56"/>
  <sheetViews>
    <sheetView tabSelected="1" zoomScale="75" zoomScaleNormal="75" workbookViewId="0">
      <pane xSplit="2" ySplit="7" topLeftCell="C41" activePane="bottomRight" state="frozen"/>
      <selection pane="topRight" activeCell="C1" sqref="C1"/>
      <selection pane="bottomLeft" activeCell="A8" sqref="A8"/>
      <selection pane="bottomRight"/>
    </sheetView>
  </sheetViews>
  <sheetFormatPr defaultRowHeight="17.25" x14ac:dyDescent="0.2"/>
  <cols>
    <col min="1" max="1" width="3.5" style="2" customWidth="1"/>
    <col min="2" max="2" width="9" style="2"/>
    <col min="3" max="10" width="5.375" style="2" customWidth="1"/>
    <col min="11" max="12" width="6.125" style="2" customWidth="1"/>
    <col min="13" max="17" width="4.625" style="2" customWidth="1"/>
    <col min="18" max="19" width="4.75" style="2" customWidth="1"/>
    <col min="20" max="20" width="9.375" style="2" customWidth="1"/>
    <col min="21" max="21" width="4.875" style="2" customWidth="1"/>
    <col min="22" max="22" width="4.75" style="2" customWidth="1"/>
    <col min="23" max="24" width="5.625" style="2" customWidth="1"/>
    <col min="25" max="25" width="9" style="3"/>
    <col min="26" max="16384" width="9" style="2"/>
  </cols>
  <sheetData>
    <row r="1" spans="1:25" ht="18.75" x14ac:dyDescent="0.2">
      <c r="A1" s="1" t="s">
        <v>322</v>
      </c>
    </row>
    <row r="2" spans="1:25" ht="18" thickBot="1" x14ac:dyDescent="0.25"/>
    <row r="3" spans="1:25" s="77" customFormat="1" ht="18" customHeight="1" x14ac:dyDescent="0.15">
      <c r="A3" s="273" t="s">
        <v>0</v>
      </c>
      <c r="B3" s="274"/>
      <c r="C3" s="444" t="s">
        <v>156</v>
      </c>
      <c r="D3" s="445"/>
      <c r="E3" s="444" t="s">
        <v>1</v>
      </c>
      <c r="F3" s="445"/>
      <c r="G3" s="444" t="s">
        <v>2</v>
      </c>
      <c r="H3" s="445"/>
      <c r="I3" s="444" t="s">
        <v>3</v>
      </c>
      <c r="J3" s="445"/>
      <c r="K3" s="444" t="s">
        <v>281</v>
      </c>
      <c r="L3" s="452"/>
      <c r="M3" s="450" t="s">
        <v>281</v>
      </c>
      <c r="N3" s="445"/>
      <c r="O3" s="444" t="s">
        <v>281</v>
      </c>
      <c r="P3" s="445"/>
      <c r="Q3" s="444" t="s">
        <v>4</v>
      </c>
      <c r="R3" s="445"/>
      <c r="S3" s="444" t="s">
        <v>284</v>
      </c>
      <c r="T3" s="445"/>
      <c r="U3" s="444" t="s">
        <v>282</v>
      </c>
      <c r="V3" s="445"/>
      <c r="W3" s="444" t="s">
        <v>5</v>
      </c>
      <c r="X3" s="445"/>
      <c r="Y3" s="80"/>
    </row>
    <row r="4" spans="1:25" s="77" customFormat="1" ht="18" customHeight="1" x14ac:dyDescent="0.15">
      <c r="A4" s="275" t="s">
        <v>6</v>
      </c>
      <c r="B4" s="276"/>
      <c r="C4" s="446"/>
      <c r="D4" s="447"/>
      <c r="E4" s="446" t="s">
        <v>7</v>
      </c>
      <c r="F4" s="447"/>
      <c r="G4" s="446"/>
      <c r="H4" s="447"/>
      <c r="I4" s="446"/>
      <c r="J4" s="447"/>
      <c r="K4" s="446"/>
      <c r="L4" s="453"/>
      <c r="M4" s="451"/>
      <c r="N4" s="447"/>
      <c r="O4" s="446"/>
      <c r="P4" s="447"/>
      <c r="Q4" s="446" t="s">
        <v>9</v>
      </c>
      <c r="R4" s="447"/>
      <c r="S4" s="446" t="s">
        <v>8</v>
      </c>
      <c r="T4" s="447"/>
      <c r="U4" s="446" t="s">
        <v>283</v>
      </c>
      <c r="V4" s="447"/>
      <c r="W4" s="446"/>
      <c r="X4" s="447"/>
      <c r="Y4" s="80"/>
    </row>
    <row r="5" spans="1:25" s="77" customFormat="1" ht="18" customHeight="1" x14ac:dyDescent="0.15">
      <c r="A5" s="277" t="s">
        <v>10</v>
      </c>
      <c r="B5" s="278"/>
      <c r="C5" s="440" t="s">
        <v>157</v>
      </c>
      <c r="D5" s="441"/>
      <c r="E5" s="440" t="s">
        <v>11</v>
      </c>
      <c r="F5" s="441"/>
      <c r="G5" s="440" t="s">
        <v>12</v>
      </c>
      <c r="H5" s="441"/>
      <c r="I5" s="440" t="s">
        <v>12</v>
      </c>
      <c r="J5" s="441"/>
      <c r="K5" s="440" t="s">
        <v>12</v>
      </c>
      <c r="L5" s="448"/>
      <c r="M5" s="449" t="s">
        <v>159</v>
      </c>
      <c r="N5" s="441"/>
      <c r="O5" s="440" t="s">
        <v>158</v>
      </c>
      <c r="P5" s="441"/>
      <c r="Q5" s="440" t="s">
        <v>13</v>
      </c>
      <c r="R5" s="441"/>
      <c r="S5" s="440" t="s">
        <v>15</v>
      </c>
      <c r="T5" s="441"/>
      <c r="U5" s="440" t="s">
        <v>15</v>
      </c>
      <c r="V5" s="441"/>
      <c r="W5" s="442" t="s">
        <v>16</v>
      </c>
      <c r="X5" s="443"/>
      <c r="Y5" s="80"/>
    </row>
    <row r="6" spans="1:25" s="77" customFormat="1" ht="18" customHeight="1" x14ac:dyDescent="0.15">
      <c r="A6" s="279"/>
      <c r="B6" s="280"/>
      <c r="C6" s="327" t="s">
        <v>17</v>
      </c>
      <c r="D6" s="337" t="s">
        <v>18</v>
      </c>
      <c r="E6" s="338" t="s">
        <v>17</v>
      </c>
      <c r="F6" s="281" t="s">
        <v>18</v>
      </c>
      <c r="G6" s="327" t="s">
        <v>17</v>
      </c>
      <c r="H6" s="337" t="s">
        <v>18</v>
      </c>
      <c r="I6" s="327" t="s">
        <v>17</v>
      </c>
      <c r="J6" s="337" t="s">
        <v>18</v>
      </c>
      <c r="K6" s="338" t="s">
        <v>17</v>
      </c>
      <c r="L6" s="356" t="s">
        <v>18</v>
      </c>
      <c r="M6" s="368" t="s">
        <v>17</v>
      </c>
      <c r="N6" s="337" t="s">
        <v>18</v>
      </c>
      <c r="O6" s="369" t="s">
        <v>17</v>
      </c>
      <c r="P6" s="281" t="s">
        <v>18</v>
      </c>
      <c r="Q6" s="327" t="s">
        <v>17</v>
      </c>
      <c r="R6" s="337" t="s">
        <v>18</v>
      </c>
      <c r="S6" s="338" t="s">
        <v>17</v>
      </c>
      <c r="T6" s="281" t="s">
        <v>19</v>
      </c>
      <c r="U6" s="327" t="s">
        <v>17</v>
      </c>
      <c r="V6" s="337" t="s">
        <v>19</v>
      </c>
      <c r="W6" s="377" t="s">
        <v>17</v>
      </c>
      <c r="X6" s="281" t="s">
        <v>20</v>
      </c>
      <c r="Y6" s="80"/>
    </row>
    <row r="7" spans="1:25" s="77" customFormat="1" ht="18" customHeight="1" thickBot="1" x14ac:dyDescent="0.2">
      <c r="A7" s="282"/>
      <c r="B7" s="283"/>
      <c r="C7" s="284" t="s">
        <v>21</v>
      </c>
      <c r="D7" s="339" t="s">
        <v>21</v>
      </c>
      <c r="E7" s="340" t="s">
        <v>21</v>
      </c>
      <c r="F7" s="329" t="s">
        <v>21</v>
      </c>
      <c r="G7" s="284" t="s">
        <v>21</v>
      </c>
      <c r="H7" s="339" t="s">
        <v>21</v>
      </c>
      <c r="I7" s="284" t="s">
        <v>21</v>
      </c>
      <c r="J7" s="339" t="s">
        <v>21</v>
      </c>
      <c r="K7" s="340" t="s">
        <v>21</v>
      </c>
      <c r="L7" s="357" t="s">
        <v>21</v>
      </c>
      <c r="M7" s="285" t="s">
        <v>21</v>
      </c>
      <c r="N7" s="339" t="s">
        <v>21</v>
      </c>
      <c r="O7" s="370" t="s">
        <v>21</v>
      </c>
      <c r="P7" s="329" t="s">
        <v>21</v>
      </c>
      <c r="Q7" s="284" t="s">
        <v>21</v>
      </c>
      <c r="R7" s="339" t="s">
        <v>21</v>
      </c>
      <c r="S7" s="340" t="s">
        <v>21</v>
      </c>
      <c r="T7" s="329" t="s">
        <v>21</v>
      </c>
      <c r="U7" s="284" t="s">
        <v>21</v>
      </c>
      <c r="V7" s="339" t="s">
        <v>21</v>
      </c>
      <c r="W7" s="378" t="s">
        <v>21</v>
      </c>
      <c r="X7" s="329" t="s">
        <v>21</v>
      </c>
      <c r="Y7" s="80"/>
    </row>
    <row r="8" spans="1:25" s="77" customFormat="1" ht="18" customHeight="1" x14ac:dyDescent="0.15">
      <c r="A8" s="116" t="s">
        <v>22</v>
      </c>
      <c r="B8" s="286" t="s">
        <v>23</v>
      </c>
      <c r="C8" s="314">
        <f>[1]法定・北海道!$Z$3</f>
        <v>1</v>
      </c>
      <c r="D8" s="341">
        <f>[1]法定・北海道!$AA$3</f>
        <v>2</v>
      </c>
      <c r="E8" s="342">
        <f>[1]法定・北海道!$Z$4</f>
        <v>0</v>
      </c>
      <c r="F8" s="330">
        <f>[1]法定・北海道!$AA$4</f>
        <v>0</v>
      </c>
      <c r="G8" s="315">
        <f>[1]法定・北海道!$Z$5</f>
        <v>0</v>
      </c>
      <c r="H8" s="341">
        <f>[1]法定・北海道!$AA$5</f>
        <v>0</v>
      </c>
      <c r="I8" s="315">
        <f>[1]法定・北海道!$Z$7</f>
        <v>0</v>
      </c>
      <c r="J8" s="341">
        <f>[1]法定・北海道!$AA$7</f>
        <v>0</v>
      </c>
      <c r="K8" s="365">
        <f>[1]法定・北海道!$Z$8</f>
        <v>256</v>
      </c>
      <c r="L8" s="358">
        <f>[1]法定・北海道!$AA$8</f>
        <v>601</v>
      </c>
      <c r="M8" s="316">
        <f>[1]法定・北海道!$Z$9</f>
        <v>0</v>
      </c>
      <c r="N8" s="341">
        <f>[1]法定・北海道!$AA$9</f>
        <v>0</v>
      </c>
      <c r="O8" s="371">
        <f>[1]法定・北海道!$Z$10</f>
        <v>0</v>
      </c>
      <c r="P8" s="330">
        <f>[1]法定・北海道!$AA$10</f>
        <v>0</v>
      </c>
      <c r="Q8" s="315">
        <f>[1]法定・北海道!$Z$13</f>
        <v>0</v>
      </c>
      <c r="R8" s="341">
        <f>[1]法定・北海道!$AA$13</f>
        <v>0</v>
      </c>
      <c r="S8" s="342">
        <f>[1]法定・北海道!$Z$16</f>
        <v>0</v>
      </c>
      <c r="T8" s="330">
        <f>[1]法定・北海道!$AA$16</f>
        <v>0</v>
      </c>
      <c r="U8" s="315">
        <f>[1]法定・北海道!$Z$17</f>
        <v>0</v>
      </c>
      <c r="V8" s="341">
        <f>[1]法定・北海道!$AA$17</f>
        <v>0</v>
      </c>
      <c r="W8" s="379">
        <f>[1]法定・北海道!$Z$18</f>
        <v>1</v>
      </c>
      <c r="X8" s="330">
        <f>[1]法定・北海道!$AA$18</f>
        <v>28</v>
      </c>
      <c r="Y8" s="80"/>
    </row>
    <row r="9" spans="1:25" s="77" customFormat="1" ht="18" customHeight="1" x14ac:dyDescent="0.15">
      <c r="A9" s="133" t="s">
        <v>24</v>
      </c>
      <c r="B9" s="287" t="s">
        <v>260</v>
      </c>
      <c r="C9" s="317">
        <f>[2]法定・青森県!$Z$3</f>
        <v>0</v>
      </c>
      <c r="D9" s="343">
        <f>[2]法定・青森県!$AA$3</f>
        <v>0</v>
      </c>
      <c r="E9" s="344">
        <f>[2]法定・青森県!$Z$4</f>
        <v>0</v>
      </c>
      <c r="F9" s="331">
        <f>[2]法定・青森県!$AA$4</f>
        <v>0</v>
      </c>
      <c r="G9" s="318">
        <f>[2]法定・青森県!$Z$5</f>
        <v>0</v>
      </c>
      <c r="H9" s="343">
        <f>[2]法定・青森県!$AA$5</f>
        <v>0</v>
      </c>
      <c r="I9" s="318">
        <f>[2]法定・青森県!$Z$7</f>
        <v>0</v>
      </c>
      <c r="J9" s="343">
        <f>[2]法定・青森県!$AA$7</f>
        <v>0</v>
      </c>
      <c r="K9" s="366">
        <f>[2]法定・青森県!$Z$8</f>
        <v>12</v>
      </c>
      <c r="L9" s="359">
        <f>[2]法定・青森県!$AA$8</f>
        <v>15</v>
      </c>
      <c r="M9" s="319">
        <f>[2]法定・青森県!$Z$9</f>
        <v>0</v>
      </c>
      <c r="N9" s="343">
        <f>[2]法定・青森県!$AA$9</f>
        <v>0</v>
      </c>
      <c r="O9" s="372">
        <f>[2]法定・青森県!$Z$10</f>
        <v>0</v>
      </c>
      <c r="P9" s="331">
        <f>[2]法定・青森県!$AA$10</f>
        <v>0</v>
      </c>
      <c r="Q9" s="318">
        <f>[2]法定・青森県!$Z$13</f>
        <v>0</v>
      </c>
      <c r="R9" s="343">
        <f>[2]法定・青森県!$AA$13</f>
        <v>0</v>
      </c>
      <c r="S9" s="350">
        <f>[2]法定・青森県!$Z$16</f>
        <v>0</v>
      </c>
      <c r="T9" s="331">
        <f>[2]法定・青森県!$AA$16</f>
        <v>0</v>
      </c>
      <c r="U9" s="318">
        <f>[2]法定・青森県!$Z$17</f>
        <v>0</v>
      </c>
      <c r="V9" s="343">
        <f>[2]法定・青森県!$AA$17</f>
        <v>0</v>
      </c>
      <c r="W9" s="380">
        <f>[2]法定・青森県!$Z$18</f>
        <v>0</v>
      </c>
      <c r="X9" s="331">
        <f>[2]法定・青森県!$AA$18</f>
        <v>0</v>
      </c>
      <c r="Y9" s="80"/>
    </row>
    <row r="10" spans="1:25" s="77" customFormat="1" ht="18" customHeight="1" x14ac:dyDescent="0.15">
      <c r="A10" s="133" t="s">
        <v>25</v>
      </c>
      <c r="B10" s="287" t="s">
        <v>261</v>
      </c>
      <c r="C10" s="328">
        <f>[3]法定・岩手県!$Z$3</f>
        <v>0</v>
      </c>
      <c r="D10" s="345">
        <f>[3]法定・岩手県!$AA$3</f>
        <v>0</v>
      </c>
      <c r="E10" s="346">
        <f>[3]法定・岩手県!$Z$4</f>
        <v>0</v>
      </c>
      <c r="F10" s="332">
        <f>[3]法定・岩手県!$AA$4</f>
        <v>0</v>
      </c>
      <c r="G10" s="318">
        <f>[3]法定・岩手県!$Z$5</f>
        <v>0</v>
      </c>
      <c r="H10" s="343">
        <f>[3]法定・岩手県!$AA$5</f>
        <v>0</v>
      </c>
      <c r="I10" s="318">
        <f>[3]法定・岩手県!$Z$7</f>
        <v>0</v>
      </c>
      <c r="J10" s="343">
        <f>[3]法定・岩手県!$AA$7</f>
        <v>0</v>
      </c>
      <c r="K10" s="350">
        <f>[3]法定・岩手県!$Z$8</f>
        <v>7</v>
      </c>
      <c r="L10" s="360">
        <f>[3]法定・岩手県!$AA$8</f>
        <v>7</v>
      </c>
      <c r="M10" s="319">
        <f>[3]法定・岩手県!$Z$9</f>
        <v>0</v>
      </c>
      <c r="N10" s="343">
        <f>[3]法定・岩手県!$AA$9</f>
        <v>0</v>
      </c>
      <c r="O10" s="372">
        <f>[3]法定・岩手県!$Z$10</f>
        <v>0</v>
      </c>
      <c r="P10" s="331">
        <f>[3]法定・岩手県!$AA$10</f>
        <v>0</v>
      </c>
      <c r="Q10" s="318">
        <f>[3]法定・岩手県!$Z$13</f>
        <v>0</v>
      </c>
      <c r="R10" s="343">
        <f>[3]法定・岩手県!$AA$13</f>
        <v>0</v>
      </c>
      <c r="S10" s="350">
        <f>[3]法定・岩手県!$Z$16</f>
        <v>0</v>
      </c>
      <c r="T10" s="331">
        <f>[3]法定・岩手県!$AA$16</f>
        <v>0</v>
      </c>
      <c r="U10" s="318">
        <f>[3]法定・岩手県!$Z$17</f>
        <v>0</v>
      </c>
      <c r="V10" s="343">
        <f>[3]法定・岩手県!$AA$17</f>
        <v>0</v>
      </c>
      <c r="W10" s="380">
        <f>[3]法定・岩手県!$Z$18</f>
        <v>0</v>
      </c>
      <c r="X10" s="331">
        <f>[3]法定・岩手県!$AA$18</f>
        <v>0</v>
      </c>
      <c r="Y10" s="80"/>
    </row>
    <row r="11" spans="1:25" s="77" customFormat="1" ht="18" customHeight="1" x14ac:dyDescent="0.15">
      <c r="A11" s="133" t="s">
        <v>26</v>
      </c>
      <c r="B11" s="287" t="s">
        <v>262</v>
      </c>
      <c r="C11" s="320">
        <f>[4]法定・宮城県!$Z$3</f>
        <v>0</v>
      </c>
      <c r="D11" s="343">
        <f>[4]法定・宮城県!$AA$3</f>
        <v>0</v>
      </c>
      <c r="E11" s="347">
        <f>[4]法定・宮城県!$Z$4</f>
        <v>0</v>
      </c>
      <c r="F11" s="331">
        <f>[4]法定・宮城県!$AA$4</f>
        <v>0</v>
      </c>
      <c r="G11" s="318">
        <f>[4]法定・宮城県!$Z$5</f>
        <v>0</v>
      </c>
      <c r="H11" s="343">
        <f>[4]法定・宮城県!$AA$5</f>
        <v>0</v>
      </c>
      <c r="I11" s="318">
        <f>[4]法定・宮城県!$Z$7</f>
        <v>1</v>
      </c>
      <c r="J11" s="343">
        <f>[4]法定・宮城県!$AA$7</f>
        <v>1</v>
      </c>
      <c r="K11" s="350">
        <f>[4]法定・宮城県!$Z$8</f>
        <v>3</v>
      </c>
      <c r="L11" s="360">
        <f>[4]法定・宮城県!$AA$8</f>
        <v>11</v>
      </c>
      <c r="M11" s="319">
        <f>[4]法定・宮城県!$Z$9</f>
        <v>0</v>
      </c>
      <c r="N11" s="343">
        <f>[4]法定・宮城県!$AA$9</f>
        <v>0</v>
      </c>
      <c r="O11" s="372">
        <f>[4]法定・宮城県!$Z$10</f>
        <v>0</v>
      </c>
      <c r="P11" s="331">
        <f>[4]法定・宮城県!$AA$10</f>
        <v>0</v>
      </c>
      <c r="Q11" s="318">
        <f>[4]法定・宮城県!$Z$13</f>
        <v>0</v>
      </c>
      <c r="R11" s="343">
        <f>[4]法定・宮城県!$AA$13</f>
        <v>0</v>
      </c>
      <c r="S11" s="350">
        <f>[4]法定・宮城県!$Z$16</f>
        <v>0</v>
      </c>
      <c r="T11" s="331">
        <f>[4]法定・宮城県!$AA$16</f>
        <v>0</v>
      </c>
      <c r="U11" s="318">
        <f>[4]法定・宮城県!$Z$17</f>
        <v>1</v>
      </c>
      <c r="V11" s="343">
        <f>[4]法定・宮城県!$AA$17</f>
        <v>30</v>
      </c>
      <c r="W11" s="380">
        <f>[4]法定・宮城県!$Z$18</f>
        <v>0</v>
      </c>
      <c r="X11" s="331">
        <f>[4]法定・宮城県!$AA$18</f>
        <v>0</v>
      </c>
      <c r="Y11" s="80"/>
    </row>
    <row r="12" spans="1:25" s="77" customFormat="1" ht="18" customHeight="1" thickBot="1" x14ac:dyDescent="0.2">
      <c r="A12" s="147" t="s">
        <v>27</v>
      </c>
      <c r="B12" s="288" t="s">
        <v>263</v>
      </c>
      <c r="C12" s="321">
        <f>[5]法定・秋田県!$Z$3</f>
        <v>0</v>
      </c>
      <c r="D12" s="348">
        <f>[5]法定・秋田県!$AA$3</f>
        <v>0</v>
      </c>
      <c r="E12" s="349">
        <f>[5]法定・秋田県!$Z$4</f>
        <v>0</v>
      </c>
      <c r="F12" s="333">
        <f>[5]法定・秋田県!$AA$4</f>
        <v>0</v>
      </c>
      <c r="G12" s="321">
        <f>[5]法定・秋田県!$Z$5</f>
        <v>0</v>
      </c>
      <c r="H12" s="348">
        <f>[5]法定・秋田県!$AA$5</f>
        <v>0</v>
      </c>
      <c r="I12" s="321">
        <f>[5]法定・秋田県!$Z$7</f>
        <v>0</v>
      </c>
      <c r="J12" s="348">
        <f>[5]法定・秋田県!$AA$7</f>
        <v>0</v>
      </c>
      <c r="K12" s="349">
        <f>[5]法定・秋田県!$Z$8</f>
        <v>0</v>
      </c>
      <c r="L12" s="361">
        <f>[5]法定・秋田県!$AA$8</f>
        <v>0</v>
      </c>
      <c r="M12" s="322">
        <f>[5]法定・秋田県!$Z$9</f>
        <v>0</v>
      </c>
      <c r="N12" s="348">
        <f>[5]法定・秋田県!$AA$9</f>
        <v>0</v>
      </c>
      <c r="O12" s="373">
        <f>[5]法定・秋田県!$Z$10</f>
        <v>0</v>
      </c>
      <c r="P12" s="333">
        <f>[5]法定・秋田県!$AA$10</f>
        <v>0</v>
      </c>
      <c r="Q12" s="321">
        <f>[5]法定・秋田県!$Z$13</f>
        <v>0</v>
      </c>
      <c r="R12" s="348">
        <f>[5]法定・秋田県!$AA$13</f>
        <v>0</v>
      </c>
      <c r="S12" s="349">
        <f>[5]法定・秋田県!$Z$16</f>
        <v>0</v>
      </c>
      <c r="T12" s="333">
        <f>[5]法定・秋田県!$AA$16</f>
        <v>0</v>
      </c>
      <c r="U12" s="321">
        <f>[5]法定・秋田県!$Z$17</f>
        <v>0</v>
      </c>
      <c r="V12" s="348">
        <f>[5]法定・秋田県!$AA$17</f>
        <v>0</v>
      </c>
      <c r="W12" s="381">
        <f>[5]法定・秋田県!$Z$18</f>
        <v>0</v>
      </c>
      <c r="X12" s="333">
        <f>[5]法定・秋田県!$AA$18</f>
        <v>0</v>
      </c>
      <c r="Y12" s="80"/>
    </row>
    <row r="13" spans="1:25" s="77" customFormat="1" ht="18" customHeight="1" x14ac:dyDescent="0.15">
      <c r="A13" s="116" t="s">
        <v>28</v>
      </c>
      <c r="B13" s="286" t="s">
        <v>214</v>
      </c>
      <c r="C13" s="315">
        <f>[6]法定・山形県!$Z$3</f>
        <v>0</v>
      </c>
      <c r="D13" s="341">
        <f>[6]法定・山形県!$AA$3</f>
        <v>0</v>
      </c>
      <c r="E13" s="342">
        <f>[6]法定・山形県!$Z$4</f>
        <v>0</v>
      </c>
      <c r="F13" s="330">
        <f>[6]法定・山形県!$AA$4</f>
        <v>0</v>
      </c>
      <c r="G13" s="315">
        <f>[6]法定・山形県!$Z$5</f>
        <v>0</v>
      </c>
      <c r="H13" s="341">
        <f>[6]法定・山形県!$AA$5</f>
        <v>0</v>
      </c>
      <c r="I13" s="315">
        <f>[6]法定・山形県!$Z$7</f>
        <v>0</v>
      </c>
      <c r="J13" s="341">
        <f>[6]法定・山形県!$AA$7</f>
        <v>0</v>
      </c>
      <c r="K13" s="342">
        <f>[6]法定・山形県!$Z$8</f>
        <v>1</v>
      </c>
      <c r="L13" s="358">
        <f>[6]法定・山形県!$AA$8</f>
        <v>1</v>
      </c>
      <c r="M13" s="316">
        <f>[6]法定・山形県!$Z$9</f>
        <v>0</v>
      </c>
      <c r="N13" s="341">
        <f>[6]法定・山形県!$AA$9</f>
        <v>0</v>
      </c>
      <c r="O13" s="371">
        <f>[6]法定・山形県!$Z$10</f>
        <v>0</v>
      </c>
      <c r="P13" s="330">
        <f>[6]法定・山形県!$AA$10</f>
        <v>0</v>
      </c>
      <c r="Q13" s="315">
        <f>[6]法定・山形県!$Z$13</f>
        <v>0</v>
      </c>
      <c r="R13" s="341">
        <f>[6]法定・山形県!$AA$13</f>
        <v>0</v>
      </c>
      <c r="S13" s="342">
        <f>[6]法定・山形県!$Z$16</f>
        <v>0</v>
      </c>
      <c r="T13" s="330">
        <f>[6]法定・山形県!$AA$16</f>
        <v>0</v>
      </c>
      <c r="U13" s="315">
        <f>[6]法定・山形県!$Z$17</f>
        <v>0</v>
      </c>
      <c r="V13" s="341">
        <f>[6]法定・山形県!$AA$17</f>
        <v>0</v>
      </c>
      <c r="W13" s="379">
        <f>[6]法定・山形県!$Z$18</f>
        <v>3</v>
      </c>
      <c r="X13" s="330">
        <f>[6]法定・山形県!$AA$18</f>
        <v>7</v>
      </c>
      <c r="Y13" s="80"/>
    </row>
    <row r="14" spans="1:25" s="77" customFormat="1" ht="18" customHeight="1" x14ac:dyDescent="0.15">
      <c r="A14" s="133" t="s">
        <v>29</v>
      </c>
      <c r="B14" s="287" t="s">
        <v>216</v>
      </c>
      <c r="C14" s="318">
        <f>[7]法定・福島県!$Z$3</f>
        <v>0</v>
      </c>
      <c r="D14" s="343">
        <f>[7]法定・福島県!$AA$3</f>
        <v>0</v>
      </c>
      <c r="E14" s="350">
        <f>[7]法定・福島県!$Z$4</f>
        <v>0</v>
      </c>
      <c r="F14" s="331">
        <f>[7]法定・福島県!$AA$4</f>
        <v>0</v>
      </c>
      <c r="G14" s="318">
        <f>[7]法定・福島県!$Z$5</f>
        <v>0</v>
      </c>
      <c r="H14" s="343">
        <f>[7]法定・福島県!$AA$5</f>
        <v>0</v>
      </c>
      <c r="I14" s="318">
        <f>[7]法定・福島県!$Z$7</f>
        <v>0</v>
      </c>
      <c r="J14" s="343">
        <f>[7]法定・福島県!$AA$7</f>
        <v>0</v>
      </c>
      <c r="K14" s="350">
        <f>[7]法定・福島県!$Z$8</f>
        <v>11</v>
      </c>
      <c r="L14" s="360">
        <f>[7]法定・福島県!$AA$8</f>
        <v>25</v>
      </c>
      <c r="M14" s="319">
        <f>[7]法定・福島県!$Z$9</f>
        <v>0</v>
      </c>
      <c r="N14" s="343">
        <f>[7]法定・福島県!$AA$9</f>
        <v>0</v>
      </c>
      <c r="O14" s="372">
        <f>[7]法定・福島県!$Z$10</f>
        <v>0</v>
      </c>
      <c r="P14" s="331">
        <f>[7]法定・福島県!$AA$10</f>
        <v>0</v>
      </c>
      <c r="Q14" s="318">
        <f>[7]法定・福島県!$Z$13</f>
        <v>0</v>
      </c>
      <c r="R14" s="343">
        <f>[7]法定・福島県!$AA$13</f>
        <v>0</v>
      </c>
      <c r="S14" s="350">
        <f>[7]法定・福島県!$Z$16</f>
        <v>0</v>
      </c>
      <c r="T14" s="331">
        <f>[7]法定・福島県!$AA$16</f>
        <v>0</v>
      </c>
      <c r="U14" s="318">
        <f>[7]法定・福島県!$Z$17</f>
        <v>0</v>
      </c>
      <c r="V14" s="343">
        <f>[7]法定・福島県!$AA$17</f>
        <v>0</v>
      </c>
      <c r="W14" s="380">
        <f>[7]法定・福島県!$Z$18</f>
        <v>14</v>
      </c>
      <c r="X14" s="331">
        <f>[7]法定・福島県!$AA$18</f>
        <v>27</v>
      </c>
      <c r="Y14" s="80"/>
    </row>
    <row r="15" spans="1:25" s="77" customFormat="1" ht="18" customHeight="1" x14ac:dyDescent="0.15">
      <c r="A15" s="133" t="s">
        <v>137</v>
      </c>
      <c r="B15" s="287" t="s">
        <v>218</v>
      </c>
      <c r="C15" s="318">
        <f>[8]法定・茨城県!$Z$3</f>
        <v>0</v>
      </c>
      <c r="D15" s="343">
        <f>[8]法定・茨城県!$AA$3</f>
        <v>0</v>
      </c>
      <c r="E15" s="350">
        <f>[8]法定・茨城県!$Z$4</f>
        <v>0</v>
      </c>
      <c r="F15" s="331">
        <f>[8]法定・茨城県!$AA$4</f>
        <v>0</v>
      </c>
      <c r="G15" s="318">
        <f>[8]法定・茨城県!$Z$5</f>
        <v>0</v>
      </c>
      <c r="H15" s="343">
        <f>[8]法定・茨城県!$AA$5</f>
        <v>0</v>
      </c>
      <c r="I15" s="318">
        <f>[8]法定・茨城県!$Z$7</f>
        <v>0</v>
      </c>
      <c r="J15" s="343">
        <f>[8]法定・茨城県!$AA$7</f>
        <v>0</v>
      </c>
      <c r="K15" s="350">
        <f>[8]法定・茨城県!$Z$8</f>
        <v>6</v>
      </c>
      <c r="L15" s="360">
        <f>[8]法定・茨城県!$AA$8</f>
        <v>8</v>
      </c>
      <c r="M15" s="319">
        <f>[8]法定・茨城県!$Z$9</f>
        <v>0</v>
      </c>
      <c r="N15" s="343">
        <f>[8]法定・茨城県!$AA$9</f>
        <v>0</v>
      </c>
      <c r="O15" s="372">
        <f>[8]法定・茨城県!$Z$10</f>
        <v>0</v>
      </c>
      <c r="P15" s="331">
        <f>[8]法定・茨城県!$AA$10</f>
        <v>0</v>
      </c>
      <c r="Q15" s="318">
        <f>[8]法定・茨城県!$Z$13</f>
        <v>0</v>
      </c>
      <c r="R15" s="343">
        <f>[8]法定・茨城県!$AA$13</f>
        <v>0</v>
      </c>
      <c r="S15" s="350">
        <f>[8]法定・茨城県!$Z$16</f>
        <v>1</v>
      </c>
      <c r="T15" s="331">
        <f>[8]法定・茨城県!$AA$16</f>
        <v>6000</v>
      </c>
      <c r="U15" s="318">
        <f>[8]法定・茨城県!$Z$17</f>
        <v>0</v>
      </c>
      <c r="V15" s="343">
        <f>[8]法定・茨城県!$AA$17</f>
        <v>0</v>
      </c>
      <c r="W15" s="380">
        <f>[8]法定・茨城県!$Z$18</f>
        <v>1</v>
      </c>
      <c r="X15" s="331">
        <f>[8]法定・茨城県!$AA$18</f>
        <v>5</v>
      </c>
      <c r="Y15" s="80"/>
    </row>
    <row r="16" spans="1:25" s="77" customFormat="1" ht="18" customHeight="1" x14ac:dyDescent="0.15">
      <c r="A16" s="133" t="s">
        <v>30</v>
      </c>
      <c r="B16" s="287" t="s">
        <v>220</v>
      </c>
      <c r="C16" s="318">
        <f>[9]法定・栃木県!$Z$3</f>
        <v>0</v>
      </c>
      <c r="D16" s="343">
        <f>[9]法定・栃木県!$AA$3</f>
        <v>0</v>
      </c>
      <c r="E16" s="350">
        <f>[9]法定・栃木県!$Z$4</f>
        <v>0</v>
      </c>
      <c r="F16" s="331">
        <f>[9]法定・栃木県!$AA$4</f>
        <v>0</v>
      </c>
      <c r="G16" s="318">
        <f>[9]法定・栃木県!$Z$5</f>
        <v>0</v>
      </c>
      <c r="H16" s="343">
        <f>[9]法定・栃木県!$AA$5</f>
        <v>0</v>
      </c>
      <c r="I16" s="318">
        <f>[9]法定・栃木県!$Z$7</f>
        <v>0</v>
      </c>
      <c r="J16" s="343">
        <f>[9]法定・栃木県!$AA$7</f>
        <v>0</v>
      </c>
      <c r="K16" s="350">
        <f>[9]法定・栃木県!$Z$8</f>
        <v>8</v>
      </c>
      <c r="L16" s="360">
        <f>[9]法定・栃木県!$AA$8</f>
        <v>12</v>
      </c>
      <c r="M16" s="319">
        <f>[9]法定・栃木県!$Z$9</f>
        <v>0</v>
      </c>
      <c r="N16" s="343">
        <f>[9]法定・栃木県!$AA$9</f>
        <v>0</v>
      </c>
      <c r="O16" s="372">
        <f>[9]法定・栃木県!$Z$10</f>
        <v>0</v>
      </c>
      <c r="P16" s="331">
        <f>[9]法定・栃木県!$AA$10</f>
        <v>0</v>
      </c>
      <c r="Q16" s="318">
        <f>[9]法定・栃木県!$Z$13</f>
        <v>0</v>
      </c>
      <c r="R16" s="343">
        <f>[9]法定・栃木県!$AA$13</f>
        <v>0</v>
      </c>
      <c r="S16" s="350">
        <f>[9]法定・栃木県!$Z$16</f>
        <v>0</v>
      </c>
      <c r="T16" s="331">
        <f>[9]法定・栃木県!$AA$16</f>
        <v>0</v>
      </c>
      <c r="U16" s="318">
        <f>[9]法定・栃木県!$Z$17</f>
        <v>0</v>
      </c>
      <c r="V16" s="343">
        <f>[9]法定・栃木県!$AA$17</f>
        <v>0</v>
      </c>
      <c r="W16" s="380">
        <f>[9]法定・栃木県!$Z$18</f>
        <v>1</v>
      </c>
      <c r="X16" s="331">
        <f>[9]法定・栃木県!$AA$18</f>
        <v>2</v>
      </c>
      <c r="Y16" s="80"/>
    </row>
    <row r="17" spans="1:25" s="77" customFormat="1" ht="18" customHeight="1" thickBot="1" x14ac:dyDescent="0.2">
      <c r="A17" s="147" t="s">
        <v>31</v>
      </c>
      <c r="B17" s="288" t="s">
        <v>222</v>
      </c>
      <c r="C17" s="321">
        <f>[10]法定・群馬県!$Z$3</f>
        <v>0</v>
      </c>
      <c r="D17" s="348">
        <f>[10]法定・群馬県!$AA$3</f>
        <v>0</v>
      </c>
      <c r="E17" s="349">
        <f>[10]法定・群馬県!$Z$4</f>
        <v>0</v>
      </c>
      <c r="F17" s="333">
        <f>[10]法定・群馬県!$AA$4</f>
        <v>0</v>
      </c>
      <c r="G17" s="321">
        <f>[10]法定・群馬県!$Z$5</f>
        <v>0</v>
      </c>
      <c r="H17" s="348">
        <f>[10]法定・群馬県!$AA$5</f>
        <v>0</v>
      </c>
      <c r="I17" s="321">
        <f>[10]法定・群馬県!$Z$7</f>
        <v>0</v>
      </c>
      <c r="J17" s="348">
        <f>[10]法定・群馬県!$AA$7</f>
        <v>0</v>
      </c>
      <c r="K17" s="349">
        <f>[10]法定・群馬県!$Z$8</f>
        <v>7</v>
      </c>
      <c r="L17" s="361">
        <f>[10]法定・群馬県!$AA$8</f>
        <v>9</v>
      </c>
      <c r="M17" s="322">
        <f>[10]法定・群馬県!$Z$9</f>
        <v>0</v>
      </c>
      <c r="N17" s="348">
        <f>[10]法定・群馬県!$AA$9</f>
        <v>0</v>
      </c>
      <c r="O17" s="373">
        <f>[10]法定・群馬県!$Z$10</f>
        <v>0</v>
      </c>
      <c r="P17" s="333">
        <f>[10]法定・群馬県!$AA$10</f>
        <v>0</v>
      </c>
      <c r="Q17" s="321">
        <f>[10]法定・群馬県!$Z$13</f>
        <v>0</v>
      </c>
      <c r="R17" s="348">
        <f>[10]法定・群馬県!$AA$13</f>
        <v>0</v>
      </c>
      <c r="S17" s="349">
        <f>[10]法定・群馬県!$Z$16</f>
        <v>0</v>
      </c>
      <c r="T17" s="333">
        <f>[10]法定・群馬県!$AA$16</f>
        <v>0</v>
      </c>
      <c r="U17" s="321">
        <f>[10]法定・群馬県!$Z$17</f>
        <v>0</v>
      </c>
      <c r="V17" s="348">
        <f>[10]法定・群馬県!$AA$17</f>
        <v>0</v>
      </c>
      <c r="W17" s="381">
        <f>[10]法定・群馬県!$Z$18</f>
        <v>3</v>
      </c>
      <c r="X17" s="333">
        <f>[10]法定・群馬県!$AA$18</f>
        <v>29</v>
      </c>
      <c r="Y17" s="80"/>
    </row>
    <row r="18" spans="1:25" s="77" customFormat="1" ht="18" customHeight="1" x14ac:dyDescent="0.15">
      <c r="A18" s="116" t="s">
        <v>32</v>
      </c>
      <c r="B18" s="286" t="s">
        <v>224</v>
      </c>
      <c r="C18" s="315">
        <f>[11]法定・埼玉県!$Z$3</f>
        <v>0</v>
      </c>
      <c r="D18" s="341">
        <f>[11]法定・埼玉県!$AA$3</f>
        <v>0</v>
      </c>
      <c r="E18" s="342">
        <f>[11]法定・埼玉県!$Z$4</f>
        <v>1</v>
      </c>
      <c r="F18" s="330">
        <f>[11]法定・埼玉県!$AA$4</f>
        <v>1</v>
      </c>
      <c r="G18" s="315">
        <f>[11]法定・埼玉県!$Z$5</f>
        <v>0</v>
      </c>
      <c r="H18" s="341">
        <f>[11]法定・埼玉県!$AA$5</f>
        <v>0</v>
      </c>
      <c r="I18" s="315">
        <f>[11]法定・埼玉県!$Z$7</f>
        <v>0</v>
      </c>
      <c r="J18" s="341">
        <f>[11]法定・埼玉県!$AA$7</f>
        <v>0</v>
      </c>
      <c r="K18" s="342">
        <f>[11]法定・埼玉県!$Z$8</f>
        <v>2</v>
      </c>
      <c r="L18" s="358">
        <f>[11]法定・埼玉県!$AA$8</f>
        <v>2</v>
      </c>
      <c r="M18" s="316">
        <f>[11]法定・埼玉県!$Z$9</f>
        <v>0</v>
      </c>
      <c r="N18" s="341">
        <f>[11]法定・埼玉県!$AA$9</f>
        <v>0</v>
      </c>
      <c r="O18" s="371">
        <f>[11]法定・埼玉県!$Z$10</f>
        <v>0</v>
      </c>
      <c r="P18" s="330">
        <f>[11]法定・埼玉県!$AA$10</f>
        <v>0</v>
      </c>
      <c r="Q18" s="315">
        <f>[11]法定・埼玉県!$Z$13</f>
        <v>0</v>
      </c>
      <c r="R18" s="341">
        <f>[11]法定・埼玉県!$AA$13</f>
        <v>0</v>
      </c>
      <c r="S18" s="342">
        <f>[11]法定・埼玉県!$Z$16</f>
        <v>0</v>
      </c>
      <c r="T18" s="330">
        <f>[11]法定・埼玉県!$AA$16</f>
        <v>0</v>
      </c>
      <c r="U18" s="315">
        <f>[11]法定・埼玉県!$Z$17</f>
        <v>0</v>
      </c>
      <c r="V18" s="341">
        <f>[11]法定・埼玉県!$AA$17</f>
        <v>0</v>
      </c>
      <c r="W18" s="379">
        <f>[11]法定・埼玉県!$Z$18</f>
        <v>2</v>
      </c>
      <c r="X18" s="330">
        <f>[11]法定・埼玉県!$AA$18</f>
        <v>7</v>
      </c>
      <c r="Y18" s="80"/>
    </row>
    <row r="19" spans="1:25" s="77" customFormat="1" ht="18" customHeight="1" x14ac:dyDescent="0.15">
      <c r="A19" s="133" t="s">
        <v>33</v>
      </c>
      <c r="B19" s="287" t="s">
        <v>226</v>
      </c>
      <c r="C19" s="318">
        <f>[12]法定・千葉県!$Z$3</f>
        <v>0</v>
      </c>
      <c r="D19" s="343">
        <f>[12]法定・千葉県!$AA$3</f>
        <v>0</v>
      </c>
      <c r="E19" s="350">
        <f>[12]法定・千葉県!$Z$4</f>
        <v>0</v>
      </c>
      <c r="F19" s="331">
        <f>[12]法定・千葉県!$AA$4</f>
        <v>0</v>
      </c>
      <c r="G19" s="318">
        <f>[12]法定・千葉県!$Z$5</f>
        <v>0</v>
      </c>
      <c r="H19" s="343">
        <f>[12]法定・千葉県!$AA$5</f>
        <v>0</v>
      </c>
      <c r="I19" s="318">
        <f>[12]法定・千葉県!$Z$7</f>
        <v>0</v>
      </c>
      <c r="J19" s="343">
        <f>[12]法定・千葉県!$AA$7</f>
        <v>0</v>
      </c>
      <c r="K19" s="350">
        <f>[12]法定・千葉県!$Z$8</f>
        <v>8</v>
      </c>
      <c r="L19" s="360">
        <f>[12]法定・千葉県!$AA$8</f>
        <v>9</v>
      </c>
      <c r="M19" s="319">
        <f>[12]法定・千葉県!$Z$9</f>
        <v>0</v>
      </c>
      <c r="N19" s="343">
        <f>[12]法定・千葉県!$AA$9</f>
        <v>0</v>
      </c>
      <c r="O19" s="372">
        <f>[12]法定・千葉県!$Z$10</f>
        <v>0</v>
      </c>
      <c r="P19" s="331">
        <f>[12]法定・千葉県!$AA$10</f>
        <v>0</v>
      </c>
      <c r="Q19" s="318">
        <f>[12]法定・千葉県!$Z$13</f>
        <v>0</v>
      </c>
      <c r="R19" s="343">
        <f>[12]法定・千葉県!$AA$13</f>
        <v>0</v>
      </c>
      <c r="S19" s="350">
        <f>[12]法定・千葉県!$Z$16</f>
        <v>4</v>
      </c>
      <c r="T19" s="331">
        <f>[12]法定・千葉県!$AA$16</f>
        <v>1112</v>
      </c>
      <c r="U19" s="318">
        <f>[12]法定・千葉県!$Z$17</f>
        <v>0</v>
      </c>
      <c r="V19" s="343">
        <f>[12]法定・千葉県!$AA$17</f>
        <v>0</v>
      </c>
      <c r="W19" s="380">
        <f>[12]法定・千葉県!$Z$18</f>
        <v>0</v>
      </c>
      <c r="X19" s="331">
        <f>[12]法定・千葉県!$AA$18</f>
        <v>0</v>
      </c>
      <c r="Y19" s="80"/>
    </row>
    <row r="20" spans="1:25" s="77" customFormat="1" ht="18" customHeight="1" x14ac:dyDescent="0.15">
      <c r="A20" s="133" t="s">
        <v>34</v>
      </c>
      <c r="B20" s="287" t="s">
        <v>228</v>
      </c>
      <c r="C20" s="318">
        <f>[13]法定・東京都!$Z$3</f>
        <v>0</v>
      </c>
      <c r="D20" s="343">
        <f>[13]法定・東京都!$AA$3</f>
        <v>0</v>
      </c>
      <c r="E20" s="350">
        <f>[13]法定・東京都!$Z$4</f>
        <v>0</v>
      </c>
      <c r="F20" s="331">
        <f>[13]法定・東京都!$AA$4</f>
        <v>0</v>
      </c>
      <c r="G20" s="318">
        <f>[13]法定・東京都!$Z$5</f>
        <v>0</v>
      </c>
      <c r="H20" s="343">
        <f>[13]法定・東京都!$AA$5</f>
        <v>0</v>
      </c>
      <c r="I20" s="318">
        <f>[13]法定・東京都!$Z$7</f>
        <v>0</v>
      </c>
      <c r="J20" s="343">
        <f>[13]法定・東京都!$AA$7</f>
        <v>0</v>
      </c>
      <c r="K20" s="350">
        <f>[13]法定・東京都!$Z$8</f>
        <v>4</v>
      </c>
      <c r="L20" s="360">
        <f>[13]法定・東京都!$AA$8</f>
        <v>4</v>
      </c>
      <c r="M20" s="319">
        <f>[13]法定・東京都!$Z$9</f>
        <v>0</v>
      </c>
      <c r="N20" s="343">
        <f>[13]法定・東京都!$AA$9</f>
        <v>0</v>
      </c>
      <c r="O20" s="372">
        <f>[13]法定・東京都!$Z$10</f>
        <v>0</v>
      </c>
      <c r="P20" s="331">
        <f>[13]法定・東京都!$AA$10</f>
        <v>0</v>
      </c>
      <c r="Q20" s="318">
        <f>[13]法定・東京都!$Z$13</f>
        <v>0</v>
      </c>
      <c r="R20" s="343">
        <f>[13]法定・東京都!$AA$13</f>
        <v>0</v>
      </c>
      <c r="S20" s="350">
        <f>[13]法定・東京都!$Z$16</f>
        <v>0</v>
      </c>
      <c r="T20" s="331">
        <f>[13]法定・東京都!$AA$16</f>
        <v>0</v>
      </c>
      <c r="U20" s="318">
        <f>[13]法定・東京都!$Z$17</f>
        <v>0</v>
      </c>
      <c r="V20" s="343">
        <f>[13]法定・東京都!$AA$17</f>
        <v>0</v>
      </c>
      <c r="W20" s="380">
        <f>[13]法定・東京都!$Z$18</f>
        <v>0</v>
      </c>
      <c r="X20" s="331">
        <f>[13]法定・東京都!$AA$18</f>
        <v>0</v>
      </c>
      <c r="Y20" s="80"/>
    </row>
    <row r="21" spans="1:25" s="77" customFormat="1" ht="18" customHeight="1" x14ac:dyDescent="0.15">
      <c r="A21" s="133" t="s">
        <v>35</v>
      </c>
      <c r="B21" s="287" t="s">
        <v>36</v>
      </c>
      <c r="C21" s="318">
        <f>[14]法定・神奈川県!$Z$3</f>
        <v>0</v>
      </c>
      <c r="D21" s="343">
        <f>[14]法定・神奈川県!$AA$3</f>
        <v>0</v>
      </c>
      <c r="E21" s="350">
        <f>[14]法定・神奈川県!$Z$4</f>
        <v>0</v>
      </c>
      <c r="F21" s="331">
        <f>[14]法定・神奈川県!$AA$4</f>
        <v>0</v>
      </c>
      <c r="G21" s="318">
        <f>[14]法定・神奈川県!$Z$5</f>
        <v>0</v>
      </c>
      <c r="H21" s="343">
        <f>[14]法定・神奈川県!$AA$5</f>
        <v>0</v>
      </c>
      <c r="I21" s="318">
        <f>[14]法定・神奈川県!$Z$7</f>
        <v>0</v>
      </c>
      <c r="J21" s="343">
        <f>[14]法定・神奈川県!$AA$7</f>
        <v>0</v>
      </c>
      <c r="K21" s="350">
        <f>[14]法定・神奈川県!$Z$8</f>
        <v>4</v>
      </c>
      <c r="L21" s="360">
        <f>[14]法定・神奈川県!$AA$8</f>
        <v>4</v>
      </c>
      <c r="M21" s="319">
        <f>[14]法定・神奈川県!$Z$9</f>
        <v>0</v>
      </c>
      <c r="N21" s="343">
        <f>[14]法定・神奈川県!$AA$9</f>
        <v>0</v>
      </c>
      <c r="O21" s="372">
        <f>[14]法定・神奈川県!$Z$10</f>
        <v>0</v>
      </c>
      <c r="P21" s="331">
        <f>[14]法定・神奈川県!$AA$10</f>
        <v>0</v>
      </c>
      <c r="Q21" s="318">
        <f>[14]法定・神奈川県!$Z$13</f>
        <v>0</v>
      </c>
      <c r="R21" s="343">
        <f>[14]法定・神奈川県!$AA$13</f>
        <v>0</v>
      </c>
      <c r="S21" s="350">
        <f>[14]法定・神奈川県!$Z$16</f>
        <v>0</v>
      </c>
      <c r="T21" s="331">
        <f>[14]法定・神奈川県!$AA$16</f>
        <v>0</v>
      </c>
      <c r="U21" s="318">
        <f>[14]法定・神奈川県!$Z$17</f>
        <v>0</v>
      </c>
      <c r="V21" s="343">
        <f>[14]法定・神奈川県!$AA$17</f>
        <v>0</v>
      </c>
      <c r="W21" s="380">
        <f>[14]法定・神奈川県!$Z$18</f>
        <v>0</v>
      </c>
      <c r="X21" s="331">
        <f>[14]法定・神奈川県!$AA$18</f>
        <v>0</v>
      </c>
      <c r="Y21" s="80"/>
    </row>
    <row r="22" spans="1:25" s="77" customFormat="1" ht="18" customHeight="1" thickBot="1" x14ac:dyDescent="0.2">
      <c r="A22" s="147" t="s">
        <v>37</v>
      </c>
      <c r="B22" s="289" t="s">
        <v>230</v>
      </c>
      <c r="C22" s="321">
        <f>[15]法定・新潟県!$Z$3</f>
        <v>0</v>
      </c>
      <c r="D22" s="348">
        <f>[15]法定・新潟県!$AA$3</f>
        <v>0</v>
      </c>
      <c r="E22" s="349">
        <f>[15]法定・新潟県!$Z$4</f>
        <v>0</v>
      </c>
      <c r="F22" s="333">
        <f>[15]法定・新潟県!$AA$4</f>
        <v>0</v>
      </c>
      <c r="G22" s="321">
        <f>[15]法定・新潟県!$Z$5</f>
        <v>0</v>
      </c>
      <c r="H22" s="348">
        <f>[15]法定・新潟県!$AA$5</f>
        <v>0</v>
      </c>
      <c r="I22" s="321">
        <f>[15]法定・新潟県!$Z$7</f>
        <v>0</v>
      </c>
      <c r="J22" s="348">
        <f>[15]法定・新潟県!$AA$7</f>
        <v>0</v>
      </c>
      <c r="K22" s="349">
        <f>[15]法定・新潟県!$Z$8</f>
        <v>0</v>
      </c>
      <c r="L22" s="361">
        <f>[15]法定・新潟県!$AA$8</f>
        <v>0</v>
      </c>
      <c r="M22" s="322">
        <f>[15]法定・新潟県!$Z$9</f>
        <v>0</v>
      </c>
      <c r="N22" s="348">
        <f>[15]法定・新潟県!$AA$9</f>
        <v>0</v>
      </c>
      <c r="O22" s="373">
        <f>[15]法定・新潟県!$Z$10</f>
        <v>0</v>
      </c>
      <c r="P22" s="333">
        <f>[15]法定・新潟県!$AA$10</f>
        <v>0</v>
      </c>
      <c r="Q22" s="321">
        <f>[15]法定・新潟県!$Z$13</f>
        <v>0</v>
      </c>
      <c r="R22" s="348">
        <f>[15]法定・新潟県!$AA$13</f>
        <v>0</v>
      </c>
      <c r="S22" s="349">
        <f>[15]法定・新潟県!$Z$16</f>
        <v>0</v>
      </c>
      <c r="T22" s="333">
        <f>[15]法定・新潟県!$AA$16</f>
        <v>0</v>
      </c>
      <c r="U22" s="321">
        <f>[15]法定・新潟県!$Z$17</f>
        <v>0</v>
      </c>
      <c r="V22" s="348">
        <f>[15]法定・新潟県!$AA$17</f>
        <v>0</v>
      </c>
      <c r="W22" s="381">
        <f>[15]法定・新潟県!$Z$18</f>
        <v>0</v>
      </c>
      <c r="X22" s="333">
        <f>[15]法定・新潟県!$AA$18</f>
        <v>0</v>
      </c>
      <c r="Y22" s="80"/>
    </row>
    <row r="23" spans="1:25" s="77" customFormat="1" ht="18" customHeight="1" x14ac:dyDescent="0.15">
      <c r="A23" s="116" t="s">
        <v>38</v>
      </c>
      <c r="B23" s="286" t="s">
        <v>232</v>
      </c>
      <c r="C23" s="315">
        <f>[16]法定・富山県!$Z$3</f>
        <v>0</v>
      </c>
      <c r="D23" s="341">
        <f>[16]法定・富山県!$AA$3</f>
        <v>0</v>
      </c>
      <c r="E23" s="342">
        <f>[16]法定・富山県!$Z$4</f>
        <v>0</v>
      </c>
      <c r="F23" s="330">
        <f>[16]法定・富山県!$AA$4</f>
        <v>0</v>
      </c>
      <c r="G23" s="315">
        <f>[16]法定・富山県!$Z$5</f>
        <v>0</v>
      </c>
      <c r="H23" s="341">
        <f>[16]法定・富山県!$AA$5</f>
        <v>0</v>
      </c>
      <c r="I23" s="315">
        <f>[16]法定・富山県!$Z$7</f>
        <v>0</v>
      </c>
      <c r="J23" s="341">
        <f>[16]法定・富山県!$AA$7</f>
        <v>0</v>
      </c>
      <c r="K23" s="342">
        <f>[16]法定・富山県!$Z$8</f>
        <v>3</v>
      </c>
      <c r="L23" s="358">
        <f>[16]法定・富山県!$AA$8</f>
        <v>3</v>
      </c>
      <c r="M23" s="316">
        <f>[16]法定・富山県!$Z$9</f>
        <v>0</v>
      </c>
      <c r="N23" s="341">
        <f>[16]法定・富山県!$AA$9</f>
        <v>0</v>
      </c>
      <c r="O23" s="371">
        <f>[16]法定・富山県!$Z$10</f>
        <v>0</v>
      </c>
      <c r="P23" s="330">
        <f>[16]法定・富山県!$AA$10</f>
        <v>0</v>
      </c>
      <c r="Q23" s="315">
        <f>[16]法定・富山県!$Z$13</f>
        <v>0</v>
      </c>
      <c r="R23" s="341">
        <f>[16]法定・富山県!$AA$13</f>
        <v>0</v>
      </c>
      <c r="S23" s="342">
        <f>[16]法定・富山県!$Z$16</f>
        <v>0</v>
      </c>
      <c r="T23" s="330">
        <f>[16]法定・富山県!$AA$16</f>
        <v>0</v>
      </c>
      <c r="U23" s="315">
        <f>[16]法定・富山県!$Z$17</f>
        <v>0</v>
      </c>
      <c r="V23" s="341">
        <f>[16]法定・富山県!$AA$17</f>
        <v>0</v>
      </c>
      <c r="W23" s="379">
        <f>[16]法定・富山県!$Z$18</f>
        <v>0</v>
      </c>
      <c r="X23" s="330">
        <f>[16]法定・富山県!$AA$18</f>
        <v>0</v>
      </c>
      <c r="Y23" s="80"/>
    </row>
    <row r="24" spans="1:25" s="77" customFormat="1" ht="18" customHeight="1" x14ac:dyDescent="0.15">
      <c r="A24" s="133" t="s">
        <v>39</v>
      </c>
      <c r="B24" s="287" t="s">
        <v>234</v>
      </c>
      <c r="C24" s="318">
        <f>[17]法定・石川県!$Z$3</f>
        <v>0</v>
      </c>
      <c r="D24" s="343">
        <f>[17]法定・石川県!$AA$3</f>
        <v>0</v>
      </c>
      <c r="E24" s="350">
        <f>[17]法定・石川県!$Z$4</f>
        <v>0</v>
      </c>
      <c r="F24" s="331">
        <f>[17]法定・石川県!$AA$4</f>
        <v>0</v>
      </c>
      <c r="G24" s="318">
        <f>[17]法定・石川県!$Z$5</f>
        <v>0</v>
      </c>
      <c r="H24" s="343">
        <f>[17]法定・石川県!$AA$5</f>
        <v>0</v>
      </c>
      <c r="I24" s="318">
        <f>[17]法定・石川県!$Z$7</f>
        <v>0</v>
      </c>
      <c r="J24" s="343">
        <f>[17]法定・石川県!$AA$7</f>
        <v>0</v>
      </c>
      <c r="K24" s="350">
        <f>[17]法定・石川県!$Z$8</f>
        <v>0</v>
      </c>
      <c r="L24" s="360">
        <f>[17]法定・石川県!$AA$8</f>
        <v>0</v>
      </c>
      <c r="M24" s="319">
        <f>[17]法定・石川県!$Z$9</f>
        <v>0</v>
      </c>
      <c r="N24" s="343">
        <f>[17]法定・石川県!$AA$9</f>
        <v>0</v>
      </c>
      <c r="O24" s="372">
        <f>[17]法定・石川県!$Z$10</f>
        <v>0</v>
      </c>
      <c r="P24" s="331">
        <f>[17]法定・石川県!$AA$10</f>
        <v>0</v>
      </c>
      <c r="Q24" s="318">
        <f>[17]法定・石川県!$Z$13</f>
        <v>0</v>
      </c>
      <c r="R24" s="343">
        <f>[17]法定・石川県!$AA$13</f>
        <v>0</v>
      </c>
      <c r="S24" s="350">
        <f>[17]法定・石川県!$Z$16</f>
        <v>0</v>
      </c>
      <c r="T24" s="331">
        <f>[17]法定・石川県!$AA$16</f>
        <v>0</v>
      </c>
      <c r="U24" s="318">
        <f>[17]法定・石川県!$Z$17</f>
        <v>0</v>
      </c>
      <c r="V24" s="343">
        <f>[17]法定・石川県!$AA$17</f>
        <v>0</v>
      </c>
      <c r="W24" s="380">
        <f>[17]法定・石川県!$Z$18</f>
        <v>0</v>
      </c>
      <c r="X24" s="331">
        <f>[17]法定・石川県!$AA$18</f>
        <v>0</v>
      </c>
      <c r="Y24" s="80"/>
    </row>
    <row r="25" spans="1:25" s="77" customFormat="1" ht="18" customHeight="1" x14ac:dyDescent="0.15">
      <c r="A25" s="133" t="s">
        <v>138</v>
      </c>
      <c r="B25" s="287" t="s">
        <v>236</v>
      </c>
      <c r="C25" s="318">
        <f>[18]法定・福井県!$Z$3</f>
        <v>0</v>
      </c>
      <c r="D25" s="343">
        <f>[18]法定・福井県!$AA$3</f>
        <v>0</v>
      </c>
      <c r="E25" s="350">
        <f>[18]法定・福井県!$Z$4</f>
        <v>0</v>
      </c>
      <c r="F25" s="331">
        <f>[18]法定・福井県!$AA$4</f>
        <v>0</v>
      </c>
      <c r="G25" s="318">
        <f>[18]法定・福井県!$Z$5</f>
        <v>0</v>
      </c>
      <c r="H25" s="343">
        <f>[18]法定・福井県!$AA$5</f>
        <v>0</v>
      </c>
      <c r="I25" s="318">
        <f>[18]法定・福井県!$Z$7</f>
        <v>1</v>
      </c>
      <c r="J25" s="343">
        <f>[18]法定・福井県!$AA$7</f>
        <v>1</v>
      </c>
      <c r="K25" s="350">
        <f>[18]法定・福井県!$Z$8</f>
        <v>0</v>
      </c>
      <c r="L25" s="360">
        <f>[18]法定・福井県!$AA$8</f>
        <v>0</v>
      </c>
      <c r="M25" s="319">
        <f>[18]法定・福井県!$Z$9</f>
        <v>0</v>
      </c>
      <c r="N25" s="343">
        <f>[18]法定・福井県!$AA$9</f>
        <v>0</v>
      </c>
      <c r="O25" s="372">
        <f>[18]法定・福井県!$Z$10</f>
        <v>0</v>
      </c>
      <c r="P25" s="331">
        <f>[18]法定・福井県!$AA$10</f>
        <v>0</v>
      </c>
      <c r="Q25" s="318">
        <f>[18]法定・福井県!$Z$13</f>
        <v>0</v>
      </c>
      <c r="R25" s="343">
        <f>[18]法定・福井県!$AA$13</f>
        <v>0</v>
      </c>
      <c r="S25" s="350">
        <f>[18]法定・福井県!$Z$16</f>
        <v>0</v>
      </c>
      <c r="T25" s="331">
        <f>[18]法定・福井県!$AA$16</f>
        <v>0</v>
      </c>
      <c r="U25" s="318">
        <f>[18]法定・福井県!$Z$17</f>
        <v>0</v>
      </c>
      <c r="V25" s="343">
        <f>[18]法定・福井県!$AA$17</f>
        <v>0</v>
      </c>
      <c r="W25" s="380">
        <f>[18]法定・福井県!$Z$18</f>
        <v>0</v>
      </c>
      <c r="X25" s="331">
        <f>[18]法定・福井県!$AA$18</f>
        <v>0</v>
      </c>
      <c r="Y25" s="80"/>
    </row>
    <row r="26" spans="1:25" s="77" customFormat="1" ht="18" customHeight="1" x14ac:dyDescent="0.15">
      <c r="A26" s="133" t="s">
        <v>40</v>
      </c>
      <c r="B26" s="287" t="s">
        <v>238</v>
      </c>
      <c r="C26" s="318">
        <f>[19]法定・山梨県!$Z$3</f>
        <v>0</v>
      </c>
      <c r="D26" s="343">
        <f>[19]法定・山梨県!$AA$3</f>
        <v>0</v>
      </c>
      <c r="E26" s="350">
        <f>[19]法定・山梨県!$Z$4</f>
        <v>0</v>
      </c>
      <c r="F26" s="331">
        <f>[19]法定・山梨県!$AA$4</f>
        <v>0</v>
      </c>
      <c r="G26" s="318">
        <f>[19]法定・山梨県!$Z$5</f>
        <v>0</v>
      </c>
      <c r="H26" s="343">
        <f>[19]法定・山梨県!$AA$5</f>
        <v>0</v>
      </c>
      <c r="I26" s="318">
        <f>[19]法定・山梨県!$Z$7</f>
        <v>0</v>
      </c>
      <c r="J26" s="343">
        <f>[19]法定・山梨県!$AA$7</f>
        <v>0</v>
      </c>
      <c r="K26" s="350">
        <f>[19]法定・山梨県!$Z$8</f>
        <v>3</v>
      </c>
      <c r="L26" s="360">
        <f>[19]法定・山梨県!$AA$8</f>
        <v>3</v>
      </c>
      <c r="M26" s="319">
        <f>[19]法定・山梨県!$Z$9</f>
        <v>0</v>
      </c>
      <c r="N26" s="343">
        <f>[19]法定・山梨県!$AA$9</f>
        <v>0</v>
      </c>
      <c r="O26" s="372">
        <f>[19]法定・山梨県!$Z$10</f>
        <v>0</v>
      </c>
      <c r="P26" s="331">
        <f>[19]法定・山梨県!$AA$10</f>
        <v>0</v>
      </c>
      <c r="Q26" s="318">
        <f>[19]法定・山梨県!$Z$13</f>
        <v>0</v>
      </c>
      <c r="R26" s="343">
        <f>[19]法定・山梨県!$AA$13</f>
        <v>0</v>
      </c>
      <c r="S26" s="350">
        <f>[19]法定・山梨県!$Z$16</f>
        <v>0</v>
      </c>
      <c r="T26" s="331">
        <f>[19]法定・山梨県!$AA$16</f>
        <v>0</v>
      </c>
      <c r="U26" s="318">
        <f>[19]法定・山梨県!$Z$17</f>
        <v>0</v>
      </c>
      <c r="V26" s="343">
        <f>[19]法定・山梨県!$AA$17</f>
        <v>0</v>
      </c>
      <c r="W26" s="380">
        <f>[19]法定・山梨県!$Z$18</f>
        <v>0</v>
      </c>
      <c r="X26" s="331">
        <f>[19]法定・山梨県!$AA$18</f>
        <v>0</v>
      </c>
      <c r="Y26" s="80"/>
    </row>
    <row r="27" spans="1:25" s="77" customFormat="1" ht="18" customHeight="1" thickBot="1" x14ac:dyDescent="0.2">
      <c r="A27" s="147" t="s">
        <v>41</v>
      </c>
      <c r="B27" s="288" t="s">
        <v>240</v>
      </c>
      <c r="C27" s="321">
        <f>[20]法定・長野県!$Z$3</f>
        <v>0</v>
      </c>
      <c r="D27" s="348">
        <f>[20]法定・長野県!$AA$3</f>
        <v>0</v>
      </c>
      <c r="E27" s="349">
        <f>[20]法定・長野県!$Z$4</f>
        <v>0</v>
      </c>
      <c r="F27" s="333">
        <f>[20]法定・長野県!$AA$4</f>
        <v>0</v>
      </c>
      <c r="G27" s="321">
        <f>[20]法定・長野県!$Z$5</f>
        <v>0</v>
      </c>
      <c r="H27" s="348">
        <f>[20]法定・長野県!$AA$5</f>
        <v>0</v>
      </c>
      <c r="I27" s="321">
        <f>[20]法定・長野県!$Z$7</f>
        <v>0</v>
      </c>
      <c r="J27" s="348">
        <f>[20]法定・長野県!$AA$7</f>
        <v>0</v>
      </c>
      <c r="K27" s="349">
        <f>[20]法定・長野県!$Z$8</f>
        <v>3</v>
      </c>
      <c r="L27" s="361">
        <f>[20]法定・長野県!$AA$8</f>
        <v>7</v>
      </c>
      <c r="M27" s="322">
        <f>[20]法定・長野県!$Z$9</f>
        <v>1</v>
      </c>
      <c r="N27" s="348">
        <f>[20]法定・長野県!$AA$9</f>
        <v>1</v>
      </c>
      <c r="O27" s="373">
        <f>[20]法定・長野県!$Z$10</f>
        <v>3</v>
      </c>
      <c r="P27" s="333">
        <f>[20]法定・長野県!$AA$10</f>
        <v>4</v>
      </c>
      <c r="Q27" s="321">
        <f>[20]法定・長野県!$Z$13</f>
        <v>0</v>
      </c>
      <c r="R27" s="348">
        <f>[20]法定・長野県!$AA$13</f>
        <v>0</v>
      </c>
      <c r="S27" s="349">
        <f>[20]法定・長野県!$Z$16</f>
        <v>0</v>
      </c>
      <c r="T27" s="333">
        <f>[20]法定・長野県!$AA$16</f>
        <v>0</v>
      </c>
      <c r="U27" s="321">
        <f>[20]法定・長野県!$Z$17</f>
        <v>0</v>
      </c>
      <c r="V27" s="348">
        <f>[20]法定・長野県!$AA$17</f>
        <v>0</v>
      </c>
      <c r="W27" s="381">
        <f>[20]法定・長野県!$Z$18</f>
        <v>22</v>
      </c>
      <c r="X27" s="333">
        <f>[20]法定・長野県!$AA$18</f>
        <v>58</v>
      </c>
      <c r="Y27" s="80"/>
    </row>
    <row r="28" spans="1:25" s="77" customFormat="1" ht="18" customHeight="1" x14ac:dyDescent="0.15">
      <c r="A28" s="116" t="s">
        <v>42</v>
      </c>
      <c r="B28" s="286" t="s">
        <v>242</v>
      </c>
      <c r="C28" s="315">
        <f>[21]法定・岐阜県!$Z$3</f>
        <v>0</v>
      </c>
      <c r="D28" s="341">
        <f>[21]法定・岐阜県!$AA$3</f>
        <v>0</v>
      </c>
      <c r="E28" s="342">
        <f>[21]法定・岐阜県!$Z$4</f>
        <v>0</v>
      </c>
      <c r="F28" s="330">
        <f>[21]法定・岐阜県!$AA$4</f>
        <v>0</v>
      </c>
      <c r="G28" s="315">
        <f>[21]法定・岐阜県!$Z$5</f>
        <v>0</v>
      </c>
      <c r="H28" s="341">
        <f>[21]法定・岐阜県!$AA$5</f>
        <v>0</v>
      </c>
      <c r="I28" s="315">
        <f>[21]法定・岐阜県!$Z$7</f>
        <v>0</v>
      </c>
      <c r="J28" s="341">
        <f>[21]法定・岐阜県!$AA$7</f>
        <v>0</v>
      </c>
      <c r="K28" s="342">
        <f>[21]法定・岐阜県!$Z$8</f>
        <v>0</v>
      </c>
      <c r="L28" s="358">
        <f>[21]法定・岐阜県!$AA$8</f>
        <v>0</v>
      </c>
      <c r="M28" s="316">
        <f>[21]法定・岐阜県!$Z$9</f>
        <v>0</v>
      </c>
      <c r="N28" s="341">
        <f>[21]法定・岐阜県!$AA$9</f>
        <v>0</v>
      </c>
      <c r="O28" s="371">
        <f>[21]法定・岐阜県!$Z$10</f>
        <v>0</v>
      </c>
      <c r="P28" s="330">
        <f>[21]法定・岐阜県!$AA$10</f>
        <v>0</v>
      </c>
      <c r="Q28" s="315">
        <f>[21]法定・岐阜県!$Z$13</f>
        <v>0</v>
      </c>
      <c r="R28" s="341">
        <f>[21]法定・岐阜県!$AA$13</f>
        <v>0</v>
      </c>
      <c r="S28" s="342">
        <f>[21]法定・岐阜県!$Z$16</f>
        <v>0</v>
      </c>
      <c r="T28" s="330">
        <f>[21]法定・岐阜県!$AA$16</f>
        <v>0</v>
      </c>
      <c r="U28" s="315">
        <f>[21]法定・岐阜県!$Z$17</f>
        <v>0</v>
      </c>
      <c r="V28" s="341">
        <f>[21]法定・岐阜県!$AA$17</f>
        <v>0</v>
      </c>
      <c r="W28" s="379">
        <f>[21]法定・岐阜県!$Z$18</f>
        <v>3</v>
      </c>
      <c r="X28" s="330">
        <f>[21]法定・岐阜県!$AA$18</f>
        <v>3</v>
      </c>
      <c r="Y28" s="80"/>
    </row>
    <row r="29" spans="1:25" s="77" customFormat="1" ht="18" customHeight="1" x14ac:dyDescent="0.15">
      <c r="A29" s="133" t="s">
        <v>43</v>
      </c>
      <c r="B29" s="287" t="s">
        <v>244</v>
      </c>
      <c r="C29" s="318">
        <f>[22]法定・静岡県!$Z$3</f>
        <v>0</v>
      </c>
      <c r="D29" s="343">
        <f>[22]法定・静岡県!$AA$3</f>
        <v>0</v>
      </c>
      <c r="E29" s="350">
        <f>[22]法定・静岡県!$Z$4</f>
        <v>0</v>
      </c>
      <c r="F29" s="331">
        <f>[22]法定・静岡県!$AA$4</f>
        <v>0</v>
      </c>
      <c r="G29" s="318">
        <f>[22]法定・静岡県!$Z$5</f>
        <v>0</v>
      </c>
      <c r="H29" s="343">
        <f>[22]法定・静岡県!$AA$5</f>
        <v>0</v>
      </c>
      <c r="I29" s="318">
        <f>[22]法定・静岡県!$Z$7</f>
        <v>0</v>
      </c>
      <c r="J29" s="343">
        <f>[22]法定・静岡県!$AA$7</f>
        <v>0</v>
      </c>
      <c r="K29" s="350">
        <f>[22]法定・静岡県!$Z$8</f>
        <v>1</v>
      </c>
      <c r="L29" s="360">
        <f>[22]法定・静岡県!$AA$8</f>
        <v>7</v>
      </c>
      <c r="M29" s="319">
        <f>[22]法定・静岡県!$Z$9</f>
        <v>0</v>
      </c>
      <c r="N29" s="343">
        <f>[22]法定・静岡県!$AA$9</f>
        <v>0</v>
      </c>
      <c r="O29" s="372">
        <f>[22]法定・静岡県!$Z$10</f>
        <v>0</v>
      </c>
      <c r="P29" s="331">
        <f>[22]法定・静岡県!$AA$10</f>
        <v>0</v>
      </c>
      <c r="Q29" s="318">
        <f>[22]法定・静岡県!$Z$13</f>
        <v>0</v>
      </c>
      <c r="R29" s="343">
        <f>[22]法定・静岡県!$AA$13</f>
        <v>0</v>
      </c>
      <c r="S29" s="350">
        <f>[22]法定・静岡県!$Z$16</f>
        <v>0</v>
      </c>
      <c r="T29" s="331">
        <f>[22]法定・静岡県!$AA$16</f>
        <v>0</v>
      </c>
      <c r="U29" s="318">
        <f>[22]法定・静岡県!$Z$17</f>
        <v>0</v>
      </c>
      <c r="V29" s="343">
        <f>[22]法定・静岡県!$AA$17</f>
        <v>0</v>
      </c>
      <c r="W29" s="380">
        <f>[22]法定・静岡県!$Z$18</f>
        <v>0</v>
      </c>
      <c r="X29" s="331">
        <f>[22]法定・静岡県!$AA$18</f>
        <v>0</v>
      </c>
      <c r="Y29" s="80"/>
    </row>
    <row r="30" spans="1:25" s="77" customFormat="1" ht="18" customHeight="1" x14ac:dyDescent="0.15">
      <c r="A30" s="133" t="s">
        <v>44</v>
      </c>
      <c r="B30" s="287" t="s">
        <v>246</v>
      </c>
      <c r="C30" s="318">
        <f>[23]法定・愛知県!$Z$3</f>
        <v>0</v>
      </c>
      <c r="D30" s="343">
        <f>[23]法定・愛知県!$AA$3</f>
        <v>0</v>
      </c>
      <c r="E30" s="350">
        <f>[23]法定・愛知県!$Z$4</f>
        <v>0</v>
      </c>
      <c r="F30" s="331">
        <f>[23]法定・愛知県!$AA$4</f>
        <v>0</v>
      </c>
      <c r="G30" s="318">
        <f>[23]法定・愛知県!$Z$5</f>
        <v>0</v>
      </c>
      <c r="H30" s="343">
        <f>[23]法定・愛知県!$AA$5</f>
        <v>0</v>
      </c>
      <c r="I30" s="318">
        <f>[23]法定・愛知県!$Z$7</f>
        <v>0</v>
      </c>
      <c r="J30" s="343">
        <f>[23]法定・愛知県!$AA$7</f>
        <v>0</v>
      </c>
      <c r="K30" s="366">
        <f>[23]法定・愛知県!$Z$8</f>
        <v>9</v>
      </c>
      <c r="L30" s="360">
        <f>[23]法定・愛知県!$AA$8</f>
        <v>10</v>
      </c>
      <c r="M30" s="319">
        <f>[23]法定・愛知県!$Z$9</f>
        <v>0</v>
      </c>
      <c r="N30" s="343">
        <f>[23]法定・愛知県!$AA$9</f>
        <v>0</v>
      </c>
      <c r="O30" s="372">
        <f>[23]法定・愛知県!$Z$10</f>
        <v>0</v>
      </c>
      <c r="P30" s="331">
        <f>[23]法定・愛知県!$AA$10</f>
        <v>0</v>
      </c>
      <c r="Q30" s="318">
        <f>[23]法定・愛知県!$Z$13</f>
        <v>0</v>
      </c>
      <c r="R30" s="343">
        <f>[23]法定・愛知県!$AA$13</f>
        <v>0</v>
      </c>
      <c r="S30" s="350">
        <f>[23]法定・愛知県!$Z$16</f>
        <v>0</v>
      </c>
      <c r="T30" s="331">
        <f>[23]法定・愛知県!$AA$16</f>
        <v>0</v>
      </c>
      <c r="U30" s="318">
        <f>[23]法定・愛知県!$Z$17</f>
        <v>0</v>
      </c>
      <c r="V30" s="343">
        <f>[23]法定・愛知県!$AA$17</f>
        <v>0</v>
      </c>
      <c r="W30" s="380">
        <f>[23]法定・愛知県!$Z$18</f>
        <v>0</v>
      </c>
      <c r="X30" s="331">
        <f>[23]法定・愛知県!$AA$18</f>
        <v>0</v>
      </c>
      <c r="Y30" s="80"/>
    </row>
    <row r="31" spans="1:25" s="77" customFormat="1" ht="18" customHeight="1" x14ac:dyDescent="0.15">
      <c r="A31" s="133" t="s">
        <v>45</v>
      </c>
      <c r="B31" s="287" t="s">
        <v>248</v>
      </c>
      <c r="C31" s="318">
        <f>[24]法定・三重県!$Z$3</f>
        <v>0</v>
      </c>
      <c r="D31" s="343">
        <f>[24]法定・三重県!$AA$3</f>
        <v>0</v>
      </c>
      <c r="E31" s="350">
        <f>[24]法定・三重県!$Z$4</f>
        <v>1</v>
      </c>
      <c r="F31" s="331">
        <f>[24]法定・三重県!$AA$4</f>
        <v>3</v>
      </c>
      <c r="G31" s="318">
        <f>[24]法定・三重県!$Z$5</f>
        <v>0</v>
      </c>
      <c r="H31" s="343">
        <f>[24]法定・三重県!$AA$5</f>
        <v>0</v>
      </c>
      <c r="I31" s="318">
        <f>[24]法定・三重県!$Z$7</f>
        <v>0</v>
      </c>
      <c r="J31" s="343">
        <f>[24]法定・三重県!$AA$7</f>
        <v>0</v>
      </c>
      <c r="K31" s="366">
        <f>[24]法定・三重県!$Z$8</f>
        <v>1</v>
      </c>
      <c r="L31" s="360">
        <f>[24]法定・三重県!$AA$8</f>
        <v>1</v>
      </c>
      <c r="M31" s="319">
        <f>[24]法定・三重県!$Z$9</f>
        <v>0</v>
      </c>
      <c r="N31" s="343">
        <f>[24]法定・三重県!$AA$9</f>
        <v>0</v>
      </c>
      <c r="O31" s="372">
        <f>[24]法定・三重県!$Z$10</f>
        <v>0</v>
      </c>
      <c r="P31" s="331">
        <f>[24]法定・三重県!$AA$10</f>
        <v>0</v>
      </c>
      <c r="Q31" s="318">
        <f>[24]法定・三重県!$Z$13</f>
        <v>0</v>
      </c>
      <c r="R31" s="343">
        <f>[24]法定・三重県!$AA$13</f>
        <v>0</v>
      </c>
      <c r="S31" s="350">
        <f>[24]法定・三重県!$Z$16</f>
        <v>0</v>
      </c>
      <c r="T31" s="331">
        <f>[24]法定・三重県!$AA$16</f>
        <v>0</v>
      </c>
      <c r="U31" s="318">
        <f>[24]法定・三重県!$Z$17</f>
        <v>0</v>
      </c>
      <c r="V31" s="343">
        <f>[24]法定・三重県!$AA$17</f>
        <v>0</v>
      </c>
      <c r="W31" s="380">
        <f>[24]法定・三重県!$Z$18</f>
        <v>0</v>
      </c>
      <c r="X31" s="331">
        <f>[24]法定・三重県!$AA$18</f>
        <v>0</v>
      </c>
      <c r="Y31" s="80"/>
    </row>
    <row r="32" spans="1:25" s="77" customFormat="1" ht="18" customHeight="1" thickBot="1" x14ac:dyDescent="0.2">
      <c r="A32" s="147" t="s">
        <v>46</v>
      </c>
      <c r="B32" s="288" t="s">
        <v>250</v>
      </c>
      <c r="C32" s="321">
        <f>[25]法定・滋賀県!$Z$3</f>
        <v>0</v>
      </c>
      <c r="D32" s="348">
        <f>[25]法定・滋賀県!$AA$3</f>
        <v>0</v>
      </c>
      <c r="E32" s="349">
        <f>[25]法定・滋賀県!$Z$4</f>
        <v>0</v>
      </c>
      <c r="F32" s="333">
        <f>[25]法定・滋賀県!$AA$4</f>
        <v>0</v>
      </c>
      <c r="G32" s="321">
        <f>[25]法定・滋賀県!$Z$5</f>
        <v>0</v>
      </c>
      <c r="H32" s="348">
        <f>[25]法定・滋賀県!$AA$5</f>
        <v>0</v>
      </c>
      <c r="I32" s="321">
        <f>[25]法定・滋賀県!$Z$7</f>
        <v>0</v>
      </c>
      <c r="J32" s="348">
        <f>[25]法定・滋賀県!$AA$7</f>
        <v>0</v>
      </c>
      <c r="K32" s="349">
        <f>[25]法定・滋賀県!$Z$8</f>
        <v>0</v>
      </c>
      <c r="L32" s="361">
        <f>[25]法定・滋賀県!$AA$8</f>
        <v>0</v>
      </c>
      <c r="M32" s="322">
        <f>[25]法定・滋賀県!$Z$9</f>
        <v>0</v>
      </c>
      <c r="N32" s="348">
        <f>[25]法定・滋賀県!$AA$9</f>
        <v>0</v>
      </c>
      <c r="O32" s="373">
        <f>[25]法定・滋賀県!$Z$10</f>
        <v>0</v>
      </c>
      <c r="P32" s="333">
        <f>[25]法定・滋賀県!$AA$10</f>
        <v>0</v>
      </c>
      <c r="Q32" s="321">
        <f>[25]法定・滋賀県!$Z$13</f>
        <v>0</v>
      </c>
      <c r="R32" s="348">
        <f>[25]法定・滋賀県!$AA$13</f>
        <v>0</v>
      </c>
      <c r="S32" s="349">
        <f>[25]法定・滋賀県!$Z$16</f>
        <v>0</v>
      </c>
      <c r="T32" s="333">
        <f>[25]法定・滋賀県!$AA$16</f>
        <v>0</v>
      </c>
      <c r="U32" s="321">
        <f>[25]法定・滋賀県!$Z$17</f>
        <v>0</v>
      </c>
      <c r="V32" s="348">
        <f>[25]法定・滋賀県!$AA$17</f>
        <v>0</v>
      </c>
      <c r="W32" s="381">
        <f>[25]法定・滋賀県!$Z$18</f>
        <v>0</v>
      </c>
      <c r="X32" s="333">
        <f>[25]法定・滋賀県!$AA$18</f>
        <v>0</v>
      </c>
      <c r="Y32" s="80"/>
    </row>
    <row r="33" spans="1:27" s="77" customFormat="1" ht="18" customHeight="1" x14ac:dyDescent="0.15">
      <c r="A33" s="116" t="s">
        <v>47</v>
      </c>
      <c r="B33" s="286" t="s">
        <v>252</v>
      </c>
      <c r="C33" s="315">
        <f>[26]法定・京都府!$Z$3</f>
        <v>0</v>
      </c>
      <c r="D33" s="341">
        <f>[26]法定・京都府!$AA$3</f>
        <v>0</v>
      </c>
      <c r="E33" s="342">
        <f>[26]法定・京都府!$Z$4</f>
        <v>0</v>
      </c>
      <c r="F33" s="330">
        <f>[26]法定・京都府!$AA$4</f>
        <v>0</v>
      </c>
      <c r="G33" s="315">
        <f>[26]法定・京都府!$Z$5</f>
        <v>0</v>
      </c>
      <c r="H33" s="341">
        <f>[26]法定・京都府!$AA$5</f>
        <v>0</v>
      </c>
      <c r="I33" s="315">
        <f>[26]法定・京都府!$Z$7</f>
        <v>0</v>
      </c>
      <c r="J33" s="341">
        <f>[26]法定・京都府!$AA$7</f>
        <v>0</v>
      </c>
      <c r="K33" s="342">
        <f>[26]法定・京都府!$Z$8</f>
        <v>2</v>
      </c>
      <c r="L33" s="358">
        <f>[26]法定・京都府!$AA$8</f>
        <v>7</v>
      </c>
      <c r="M33" s="316">
        <f>[26]法定・京都府!$Z$9</f>
        <v>0</v>
      </c>
      <c r="N33" s="341">
        <f>[26]法定・京都府!$AA$9</f>
        <v>0</v>
      </c>
      <c r="O33" s="371">
        <f>[26]法定・京都府!$Z$10</f>
        <v>0</v>
      </c>
      <c r="P33" s="330">
        <f>[26]法定・京都府!$AA$10</f>
        <v>0</v>
      </c>
      <c r="Q33" s="315">
        <f>[26]法定・京都府!$Z$13</f>
        <v>0</v>
      </c>
      <c r="R33" s="341">
        <f>[26]法定・京都府!$AA$13</f>
        <v>0</v>
      </c>
      <c r="S33" s="342">
        <f>[26]法定・京都府!$Z$16</f>
        <v>0</v>
      </c>
      <c r="T33" s="330">
        <f>[26]法定・京都府!$AA$16</f>
        <v>0</v>
      </c>
      <c r="U33" s="315">
        <f>[26]法定・京都府!$Z$17</f>
        <v>0</v>
      </c>
      <c r="V33" s="341">
        <f>[26]法定・京都府!$AA$17</f>
        <v>0</v>
      </c>
      <c r="W33" s="379">
        <f>[26]法定・京都府!$Z$18</f>
        <v>0</v>
      </c>
      <c r="X33" s="330">
        <f>[26]法定・京都府!$AA$18</f>
        <v>0</v>
      </c>
      <c r="Y33" s="80"/>
    </row>
    <row r="34" spans="1:27" s="77" customFormat="1" ht="18" customHeight="1" x14ac:dyDescent="0.15">
      <c r="A34" s="133" t="s">
        <v>48</v>
      </c>
      <c r="B34" s="287" t="s">
        <v>254</v>
      </c>
      <c r="C34" s="318">
        <f>[27]法定・大阪府!$Z$3</f>
        <v>0</v>
      </c>
      <c r="D34" s="343">
        <f>[27]法定・大阪府!$AA$3</f>
        <v>0</v>
      </c>
      <c r="E34" s="350">
        <f>[27]法定・大阪府!$Z$4</f>
        <v>0</v>
      </c>
      <c r="F34" s="331">
        <f>[27]法定・大阪府!$AA$4</f>
        <v>0</v>
      </c>
      <c r="G34" s="318">
        <f>[27]法定・大阪府!$Z$5</f>
        <v>0</v>
      </c>
      <c r="H34" s="343">
        <f>[27]法定・大阪府!$AA$5</f>
        <v>0</v>
      </c>
      <c r="I34" s="318">
        <f>[27]法定・大阪府!$Z$7</f>
        <v>0</v>
      </c>
      <c r="J34" s="343">
        <f>[27]法定・大阪府!$AA$7</f>
        <v>0</v>
      </c>
      <c r="K34" s="350">
        <f>[27]法定・大阪府!$Z$8</f>
        <v>0</v>
      </c>
      <c r="L34" s="360">
        <f>[27]法定・大阪府!$AA$8</f>
        <v>0</v>
      </c>
      <c r="M34" s="319">
        <f>[27]法定・大阪府!$Z$9</f>
        <v>1</v>
      </c>
      <c r="N34" s="343">
        <f>[27]法定・大阪府!$AA$9</f>
        <v>1</v>
      </c>
      <c r="O34" s="372">
        <f>[27]法定・大阪府!$Z$10</f>
        <v>1</v>
      </c>
      <c r="P34" s="331">
        <f>[27]法定・大阪府!$AA$10</f>
        <v>1</v>
      </c>
      <c r="Q34" s="318">
        <f>[27]法定・大阪府!$Z$13</f>
        <v>0</v>
      </c>
      <c r="R34" s="343">
        <f>[27]法定・大阪府!$AA$13</f>
        <v>0</v>
      </c>
      <c r="S34" s="350">
        <f>[27]法定・大阪府!$Z$16</f>
        <v>0</v>
      </c>
      <c r="T34" s="331">
        <f>[27]法定・大阪府!$AA$16</f>
        <v>0</v>
      </c>
      <c r="U34" s="318">
        <f>[27]法定・大阪府!$Z$17</f>
        <v>0</v>
      </c>
      <c r="V34" s="343">
        <f>[27]法定・大阪府!$AA$17</f>
        <v>0</v>
      </c>
      <c r="W34" s="380">
        <f>[27]法定・大阪府!$Z$18</f>
        <v>0</v>
      </c>
      <c r="X34" s="331">
        <f>[27]法定・大阪府!$AA$18</f>
        <v>0</v>
      </c>
      <c r="Y34" s="80"/>
    </row>
    <row r="35" spans="1:27" s="77" customFormat="1" ht="18" customHeight="1" x14ac:dyDescent="0.15">
      <c r="A35" s="133" t="s">
        <v>139</v>
      </c>
      <c r="B35" s="287" t="s">
        <v>256</v>
      </c>
      <c r="C35" s="318">
        <f>[28]法定・兵庫県!$Z$3</f>
        <v>0</v>
      </c>
      <c r="D35" s="343">
        <f>[28]法定・兵庫県!$AA$3</f>
        <v>0</v>
      </c>
      <c r="E35" s="350">
        <f>[28]法定・兵庫県!$Z$4</f>
        <v>0</v>
      </c>
      <c r="F35" s="331">
        <f>[28]法定・兵庫県!$AA$4</f>
        <v>0</v>
      </c>
      <c r="G35" s="318">
        <f>[28]法定・兵庫県!$Z$5</f>
        <v>0</v>
      </c>
      <c r="H35" s="343">
        <f>[28]法定・兵庫県!$AA$5</f>
        <v>0</v>
      </c>
      <c r="I35" s="318">
        <f>[28]法定・兵庫県!$Z$7</f>
        <v>0</v>
      </c>
      <c r="J35" s="343">
        <f>[28]法定・兵庫県!$AA$7</f>
        <v>0</v>
      </c>
      <c r="K35" s="350">
        <f>[28]法定・兵庫県!$Z$8</f>
        <v>0</v>
      </c>
      <c r="L35" s="360">
        <f>[28]法定・兵庫県!$AA$8</f>
        <v>0</v>
      </c>
      <c r="M35" s="319">
        <f>[28]法定・兵庫県!$Z$9</f>
        <v>0</v>
      </c>
      <c r="N35" s="343">
        <f>[28]法定・兵庫県!$AA$9</f>
        <v>0</v>
      </c>
      <c r="O35" s="372">
        <f>[28]法定・兵庫県!$Z$10</f>
        <v>0</v>
      </c>
      <c r="P35" s="331">
        <f>[28]法定・兵庫県!$AA$10</f>
        <v>0</v>
      </c>
      <c r="Q35" s="318">
        <f>[28]法定・兵庫県!$Z$13</f>
        <v>0</v>
      </c>
      <c r="R35" s="343">
        <f>[28]法定・兵庫県!$AA$13</f>
        <v>0</v>
      </c>
      <c r="S35" s="350">
        <f>[28]法定・兵庫県!$Z$16</f>
        <v>0</v>
      </c>
      <c r="T35" s="331">
        <f>[28]法定・兵庫県!$AA$16</f>
        <v>0</v>
      </c>
      <c r="U35" s="318">
        <f>[28]法定・兵庫県!$Z$17</f>
        <v>0</v>
      </c>
      <c r="V35" s="343">
        <f>[28]法定・兵庫県!$AA$17</f>
        <v>0</v>
      </c>
      <c r="W35" s="380">
        <f>[28]法定・兵庫県!$Z$18</f>
        <v>0</v>
      </c>
      <c r="X35" s="331">
        <f>[28]法定・兵庫県!$AA$18</f>
        <v>0</v>
      </c>
      <c r="Y35" s="80"/>
    </row>
    <row r="36" spans="1:27" s="77" customFormat="1" ht="18" customHeight="1" x14ac:dyDescent="0.15">
      <c r="A36" s="133" t="s">
        <v>49</v>
      </c>
      <c r="B36" s="287" t="s">
        <v>264</v>
      </c>
      <c r="C36" s="318">
        <f>[29]法定・奈良県!$Z$3</f>
        <v>0</v>
      </c>
      <c r="D36" s="343">
        <f>[29]法定・奈良県!$AA$3</f>
        <v>0</v>
      </c>
      <c r="E36" s="350">
        <f>[29]法定・奈良県!$Z$4</f>
        <v>0</v>
      </c>
      <c r="F36" s="331">
        <f>[29]法定・奈良県!$AA$4</f>
        <v>0</v>
      </c>
      <c r="G36" s="318">
        <f>[29]法定・奈良県!$Z$5</f>
        <v>0</v>
      </c>
      <c r="H36" s="343">
        <f>[29]法定・奈良県!$AA$5</f>
        <v>0</v>
      </c>
      <c r="I36" s="318">
        <f>[29]法定・奈良県!$Z$7</f>
        <v>0</v>
      </c>
      <c r="J36" s="343">
        <f>[29]法定・奈良県!$AA$7</f>
        <v>0</v>
      </c>
      <c r="K36" s="350">
        <f>[29]法定・奈良県!$Z$8</f>
        <v>0</v>
      </c>
      <c r="L36" s="360">
        <f>[29]法定・奈良県!$AA$8</f>
        <v>0</v>
      </c>
      <c r="M36" s="319">
        <f>[29]法定・奈良県!$Z$9</f>
        <v>0</v>
      </c>
      <c r="N36" s="343">
        <f>[29]法定・奈良県!$AA$9</f>
        <v>0</v>
      </c>
      <c r="O36" s="372">
        <f>[29]法定・奈良県!$Z$10</f>
        <v>0</v>
      </c>
      <c r="P36" s="331">
        <f>[29]法定・奈良県!$AA$10</f>
        <v>0</v>
      </c>
      <c r="Q36" s="318">
        <f>[29]法定・奈良県!$Z$13</f>
        <v>0</v>
      </c>
      <c r="R36" s="343">
        <f>[29]法定・奈良県!$AA$13</f>
        <v>0</v>
      </c>
      <c r="S36" s="350">
        <f>[29]法定・奈良県!$Z$16</f>
        <v>0</v>
      </c>
      <c r="T36" s="331">
        <f>[29]法定・奈良県!$AA$16</f>
        <v>0</v>
      </c>
      <c r="U36" s="318">
        <f>[29]法定・奈良県!$Z$17</f>
        <v>0</v>
      </c>
      <c r="V36" s="343">
        <f>[29]法定・奈良県!$AA$17</f>
        <v>0</v>
      </c>
      <c r="W36" s="380">
        <f>[29]法定・奈良県!$Z$18</f>
        <v>0</v>
      </c>
      <c r="X36" s="331">
        <f>[29]法定・奈良県!$AA$18</f>
        <v>0</v>
      </c>
      <c r="Y36" s="80"/>
    </row>
    <row r="37" spans="1:27" s="77" customFormat="1" ht="18" customHeight="1" thickBot="1" x14ac:dyDescent="0.2">
      <c r="A37" s="147" t="s">
        <v>50</v>
      </c>
      <c r="B37" s="288" t="s">
        <v>51</v>
      </c>
      <c r="C37" s="321">
        <f>[30]法定・和歌山県!$Z$3</f>
        <v>0</v>
      </c>
      <c r="D37" s="348">
        <f>[30]法定・和歌山県!$AA$3</f>
        <v>0</v>
      </c>
      <c r="E37" s="349">
        <f>[30]法定・和歌山県!$Z$4</f>
        <v>0</v>
      </c>
      <c r="F37" s="333">
        <f>[30]法定・和歌山県!$AA$4</f>
        <v>0</v>
      </c>
      <c r="G37" s="321">
        <f>[30]法定・和歌山県!$Z$5</f>
        <v>0</v>
      </c>
      <c r="H37" s="348">
        <f>[30]法定・和歌山県!$AA$5</f>
        <v>0</v>
      </c>
      <c r="I37" s="321">
        <f>[30]法定・和歌山県!$Z$7</f>
        <v>0</v>
      </c>
      <c r="J37" s="348">
        <f>[30]法定・和歌山県!$AA$7</f>
        <v>0</v>
      </c>
      <c r="K37" s="367">
        <f>[30]法定・和歌山県!$Z$8</f>
        <v>1</v>
      </c>
      <c r="L37" s="361">
        <f>[30]法定・和歌山県!$AA$8</f>
        <v>1</v>
      </c>
      <c r="M37" s="322">
        <f>[30]法定・和歌山県!$Z$9</f>
        <v>0</v>
      </c>
      <c r="N37" s="348">
        <f>[30]法定・和歌山県!$AA$9</f>
        <v>0</v>
      </c>
      <c r="O37" s="373">
        <f>[30]法定・和歌山県!$Z$10</f>
        <v>0</v>
      </c>
      <c r="P37" s="333">
        <f>[30]法定・和歌山県!$AA$10</f>
        <v>0</v>
      </c>
      <c r="Q37" s="321">
        <f>[30]法定・和歌山県!$Z$13</f>
        <v>0</v>
      </c>
      <c r="R37" s="348">
        <f>[30]法定・和歌山県!$AA$13</f>
        <v>0</v>
      </c>
      <c r="S37" s="349">
        <f>[30]法定・和歌山県!$Z$16</f>
        <v>0</v>
      </c>
      <c r="T37" s="333">
        <f>[30]法定・和歌山県!$AA$16</f>
        <v>0</v>
      </c>
      <c r="U37" s="321">
        <f>[30]法定・和歌山県!$Z$17</f>
        <v>0</v>
      </c>
      <c r="V37" s="348">
        <f>[30]法定・和歌山県!$AA$17</f>
        <v>0</v>
      </c>
      <c r="W37" s="381">
        <f>[30]法定・和歌山県!$Z$18</f>
        <v>0</v>
      </c>
      <c r="X37" s="333">
        <f>[30]法定・和歌山県!$AA$18</f>
        <v>0</v>
      </c>
      <c r="Y37" s="80"/>
    </row>
    <row r="38" spans="1:27" s="77" customFormat="1" ht="18" customHeight="1" x14ac:dyDescent="0.15">
      <c r="A38" s="116" t="s">
        <v>52</v>
      </c>
      <c r="B38" s="286" t="s">
        <v>258</v>
      </c>
      <c r="C38" s="315">
        <f>[31]法定・鳥取県!$Z$3</f>
        <v>0</v>
      </c>
      <c r="D38" s="341">
        <f>[31]法定・鳥取県!$AA$3</f>
        <v>0</v>
      </c>
      <c r="E38" s="342">
        <f>[31]法定・鳥取県!$Z$4</f>
        <v>0</v>
      </c>
      <c r="F38" s="330">
        <f>[31]法定・鳥取県!$AA$4</f>
        <v>0</v>
      </c>
      <c r="G38" s="315">
        <f>[31]法定・鳥取県!$Z$5</f>
        <v>0</v>
      </c>
      <c r="H38" s="341">
        <f>[31]法定・鳥取県!$AA$5</f>
        <v>0</v>
      </c>
      <c r="I38" s="315">
        <f>[31]法定・鳥取県!$Z$7</f>
        <v>0</v>
      </c>
      <c r="J38" s="341">
        <f>[31]法定・鳥取県!$AA$7</f>
        <v>0</v>
      </c>
      <c r="K38" s="342">
        <f>[31]法定・鳥取県!$Z$8</f>
        <v>5</v>
      </c>
      <c r="L38" s="358">
        <f>[31]法定・鳥取県!$AA$8</f>
        <v>5</v>
      </c>
      <c r="M38" s="316">
        <f>[31]法定・鳥取県!$Z$9</f>
        <v>0</v>
      </c>
      <c r="N38" s="341">
        <f>[31]法定・鳥取県!$AA$9</f>
        <v>0</v>
      </c>
      <c r="O38" s="371">
        <f>[31]法定・鳥取県!$Z$10</f>
        <v>0</v>
      </c>
      <c r="P38" s="330">
        <f>[31]法定・鳥取県!$AA$10</f>
        <v>0</v>
      </c>
      <c r="Q38" s="315">
        <f>[31]法定・鳥取県!$Z$13</f>
        <v>0</v>
      </c>
      <c r="R38" s="341">
        <f>[31]法定・鳥取県!$AA$13</f>
        <v>0</v>
      </c>
      <c r="S38" s="342">
        <f>[31]法定・鳥取県!$Z$16</f>
        <v>0</v>
      </c>
      <c r="T38" s="330">
        <f>[31]法定・鳥取県!$AA$16</f>
        <v>0</v>
      </c>
      <c r="U38" s="315">
        <f>[31]法定・鳥取県!$Z$17</f>
        <v>0</v>
      </c>
      <c r="V38" s="341">
        <f>[31]法定・鳥取県!$AA$17</f>
        <v>0</v>
      </c>
      <c r="W38" s="379">
        <f>[31]法定・鳥取県!$Z$18</f>
        <v>0</v>
      </c>
      <c r="X38" s="330">
        <f>[31]法定・鳥取県!$AA$18</f>
        <v>0</v>
      </c>
      <c r="Y38" s="80"/>
    </row>
    <row r="39" spans="1:27" s="77" customFormat="1" ht="18" customHeight="1" x14ac:dyDescent="0.15">
      <c r="A39" s="133" t="s">
        <v>53</v>
      </c>
      <c r="B39" s="287" t="s">
        <v>265</v>
      </c>
      <c r="C39" s="318">
        <f>[32]法定・島根県!$Z$3</f>
        <v>0</v>
      </c>
      <c r="D39" s="343">
        <f>[32]法定・島根県!$AA$3</f>
        <v>0</v>
      </c>
      <c r="E39" s="350">
        <f>[32]法定・島根県!$Z$4</f>
        <v>0</v>
      </c>
      <c r="F39" s="331">
        <f>[32]法定・島根県!$AA$4</f>
        <v>0</v>
      </c>
      <c r="G39" s="318">
        <f>[32]法定・島根県!$Z$5</f>
        <v>0</v>
      </c>
      <c r="H39" s="343">
        <f>[32]法定・島根県!$AA$5</f>
        <v>0</v>
      </c>
      <c r="I39" s="318">
        <f>[32]法定・島根県!$Z$7</f>
        <v>0</v>
      </c>
      <c r="J39" s="343">
        <f>[32]法定・島根県!$AA$7</f>
        <v>0</v>
      </c>
      <c r="K39" s="350">
        <f>[32]法定・島根県!$Z$8</f>
        <v>0</v>
      </c>
      <c r="L39" s="360">
        <f>[32]法定・島根県!$AA$8</f>
        <v>0</v>
      </c>
      <c r="M39" s="319">
        <f>[32]法定・島根県!$Z$9</f>
        <v>0</v>
      </c>
      <c r="N39" s="343">
        <f>[32]法定・島根県!$AA$9</f>
        <v>0</v>
      </c>
      <c r="O39" s="372">
        <f>[32]法定・島根県!$Z$10</f>
        <v>0</v>
      </c>
      <c r="P39" s="331">
        <f>[32]法定・島根県!$AA$10</f>
        <v>0</v>
      </c>
      <c r="Q39" s="318">
        <f>[32]法定・島根県!$Z$13</f>
        <v>0</v>
      </c>
      <c r="R39" s="343">
        <f>[32]法定・島根県!$AA$13</f>
        <v>0</v>
      </c>
      <c r="S39" s="350">
        <f>[32]法定・島根県!$Z$16</f>
        <v>0</v>
      </c>
      <c r="T39" s="331">
        <f>[32]法定・島根県!$AA$16</f>
        <v>0</v>
      </c>
      <c r="U39" s="318">
        <f>[32]法定・島根県!$Z$17</f>
        <v>0</v>
      </c>
      <c r="V39" s="343">
        <f>[32]法定・島根県!$AA$17</f>
        <v>0</v>
      </c>
      <c r="W39" s="380">
        <f>[32]法定・島根県!$Z$18</f>
        <v>0</v>
      </c>
      <c r="X39" s="331">
        <f>[32]法定・島根県!$AA$18</f>
        <v>0</v>
      </c>
      <c r="Y39" s="80"/>
    </row>
    <row r="40" spans="1:27" s="77" customFormat="1" ht="18" customHeight="1" x14ac:dyDescent="0.15">
      <c r="A40" s="133" t="s">
        <v>54</v>
      </c>
      <c r="B40" s="287" t="s">
        <v>266</v>
      </c>
      <c r="C40" s="318">
        <f>[33]法定・岡山県!$Z$3</f>
        <v>0</v>
      </c>
      <c r="D40" s="343">
        <f>[33]法定・岡山県!$AA$3</f>
        <v>0</v>
      </c>
      <c r="E40" s="350">
        <f>[33]法定・岡山県!$Z$4</f>
        <v>0</v>
      </c>
      <c r="F40" s="331">
        <f>[33]法定・岡山県!$AA$4</f>
        <v>0</v>
      </c>
      <c r="G40" s="318">
        <f>[33]法定・岡山県!$Z$5</f>
        <v>0</v>
      </c>
      <c r="H40" s="343">
        <f>[33]法定・岡山県!$AA$5</f>
        <v>0</v>
      </c>
      <c r="I40" s="318">
        <f>[33]法定・岡山県!$Z$7</f>
        <v>0</v>
      </c>
      <c r="J40" s="343">
        <f>[33]法定・岡山県!$AA$7</f>
        <v>0</v>
      </c>
      <c r="K40" s="366">
        <f>[33]法定・岡山県!$Z$8</f>
        <v>8</v>
      </c>
      <c r="L40" s="359">
        <f>[33]法定・岡山県!$AA$8</f>
        <v>9</v>
      </c>
      <c r="M40" s="319">
        <f>[33]法定・岡山県!$Z$9</f>
        <v>0</v>
      </c>
      <c r="N40" s="343">
        <f>[33]法定・岡山県!$AA$9</f>
        <v>0</v>
      </c>
      <c r="O40" s="372">
        <f>[33]法定・岡山県!$Z$10</f>
        <v>0</v>
      </c>
      <c r="P40" s="331">
        <f>[33]法定・岡山県!$AA$10</f>
        <v>0</v>
      </c>
      <c r="Q40" s="318">
        <f>[33]法定・岡山県!$Z$13</f>
        <v>0</v>
      </c>
      <c r="R40" s="343">
        <f>[33]法定・岡山県!$AA$13</f>
        <v>0</v>
      </c>
      <c r="S40" s="350">
        <f>[33]法定・岡山県!$Z$16</f>
        <v>0</v>
      </c>
      <c r="T40" s="331">
        <f>[33]法定・岡山県!$AA$16</f>
        <v>0</v>
      </c>
      <c r="U40" s="318">
        <f>[33]法定・岡山県!$Z$17</f>
        <v>0</v>
      </c>
      <c r="V40" s="343">
        <f>[33]法定・岡山県!$AA$17</f>
        <v>0</v>
      </c>
      <c r="W40" s="380">
        <f>[33]法定・岡山県!$Z$18</f>
        <v>0</v>
      </c>
      <c r="X40" s="331">
        <f>[33]法定・岡山県!$AA$18</f>
        <v>0</v>
      </c>
      <c r="Y40" s="80"/>
    </row>
    <row r="41" spans="1:27" s="77" customFormat="1" ht="18" customHeight="1" x14ac:dyDescent="0.15">
      <c r="A41" s="133" t="s">
        <v>55</v>
      </c>
      <c r="B41" s="287" t="s">
        <v>267</v>
      </c>
      <c r="C41" s="318">
        <f>[34]法定・広島県!$Z$3</f>
        <v>0</v>
      </c>
      <c r="D41" s="343">
        <f>[34]法定・広島県!$AA$3</f>
        <v>0</v>
      </c>
      <c r="E41" s="350">
        <f>[34]法定・広島県!$Z$4</f>
        <v>0</v>
      </c>
      <c r="F41" s="331">
        <f>[34]法定・広島県!$AA$4</f>
        <v>0</v>
      </c>
      <c r="G41" s="318">
        <f>[34]法定・広島県!$Z$5</f>
        <v>0</v>
      </c>
      <c r="H41" s="343">
        <f>[34]法定・広島県!$AA$5</f>
        <v>0</v>
      </c>
      <c r="I41" s="318">
        <f>[34]法定・広島県!$Z$7</f>
        <v>0</v>
      </c>
      <c r="J41" s="343">
        <f>[34]法定・広島県!$AA$7</f>
        <v>0</v>
      </c>
      <c r="K41" s="350">
        <f>[34]法定・広島県!$Z$8</f>
        <v>2</v>
      </c>
      <c r="L41" s="360">
        <f>[34]法定・広島県!$AA$8</f>
        <v>5</v>
      </c>
      <c r="M41" s="319">
        <f>[34]法定・広島県!$Z$9</f>
        <v>0</v>
      </c>
      <c r="N41" s="343">
        <f>[34]法定・広島県!$AA$9</f>
        <v>0</v>
      </c>
      <c r="O41" s="372">
        <f>[34]法定・広島県!$Z$10</f>
        <v>0</v>
      </c>
      <c r="P41" s="331">
        <f>[34]法定・広島県!$AA$10</f>
        <v>0</v>
      </c>
      <c r="Q41" s="318">
        <f>[34]法定・広島県!$Z$13</f>
        <v>0</v>
      </c>
      <c r="R41" s="343">
        <f>[34]法定・広島県!$AA$13</f>
        <v>0</v>
      </c>
      <c r="S41" s="350">
        <f>[34]法定・広島県!$Z$16</f>
        <v>0</v>
      </c>
      <c r="T41" s="331">
        <f>[34]法定・広島県!$AA$16</f>
        <v>0</v>
      </c>
      <c r="U41" s="318">
        <f>[34]法定・広島県!$Z$17</f>
        <v>0</v>
      </c>
      <c r="V41" s="343">
        <f>[34]法定・広島県!$AA$17</f>
        <v>0</v>
      </c>
      <c r="W41" s="380">
        <f>[34]法定・広島県!$Z$18</f>
        <v>2</v>
      </c>
      <c r="X41" s="331">
        <f>[34]法定・広島県!$AA$18</f>
        <v>4</v>
      </c>
      <c r="Y41" s="80"/>
    </row>
    <row r="42" spans="1:27" s="77" customFormat="1" ht="18" customHeight="1" thickBot="1" x14ac:dyDescent="0.2">
      <c r="A42" s="147" t="s">
        <v>56</v>
      </c>
      <c r="B42" s="288" t="s">
        <v>268</v>
      </c>
      <c r="C42" s="321">
        <f>[35]法定・山口県!$Z$3</f>
        <v>0</v>
      </c>
      <c r="D42" s="348">
        <f>[35]法定・山口県!$AA$3</f>
        <v>0</v>
      </c>
      <c r="E42" s="349">
        <f>[35]法定・山口県!$Z$4</f>
        <v>0</v>
      </c>
      <c r="F42" s="333">
        <f>[35]法定・山口県!$AA$4</f>
        <v>0</v>
      </c>
      <c r="G42" s="321">
        <f>[35]法定・山口県!$Z$5</f>
        <v>0</v>
      </c>
      <c r="H42" s="348">
        <f>[35]法定・山口県!$AA$5</f>
        <v>0</v>
      </c>
      <c r="I42" s="321">
        <f>[35]法定・山口県!$Z$7</f>
        <v>0</v>
      </c>
      <c r="J42" s="348">
        <f>[35]法定・山口県!$AA$7</f>
        <v>0</v>
      </c>
      <c r="K42" s="349">
        <f>[35]法定・山口県!$Z$8</f>
        <v>0</v>
      </c>
      <c r="L42" s="361">
        <f>[35]法定・山口県!$AA$8</f>
        <v>0</v>
      </c>
      <c r="M42" s="322">
        <f>[35]法定・山口県!$Z$9</f>
        <v>0</v>
      </c>
      <c r="N42" s="348">
        <f>[35]法定・山口県!$AA$9</f>
        <v>0</v>
      </c>
      <c r="O42" s="373">
        <f>[35]法定・山口県!$Z$10</f>
        <v>0</v>
      </c>
      <c r="P42" s="333">
        <f>[35]法定・山口県!$AA$10</f>
        <v>0</v>
      </c>
      <c r="Q42" s="321">
        <f>[35]法定・山口県!$Z$13</f>
        <v>0</v>
      </c>
      <c r="R42" s="348">
        <f>[35]法定・山口県!$AA$13</f>
        <v>0</v>
      </c>
      <c r="S42" s="349">
        <f>[35]法定・山口県!$Z$16</f>
        <v>0</v>
      </c>
      <c r="T42" s="333">
        <f>[35]法定・山口県!$AA$16</f>
        <v>0</v>
      </c>
      <c r="U42" s="321">
        <f>[35]法定・山口県!$Z$17</f>
        <v>0</v>
      </c>
      <c r="V42" s="348">
        <f>[35]法定・山口県!$AA$17</f>
        <v>0</v>
      </c>
      <c r="W42" s="381">
        <f>[35]法定・山口県!$Z$18</f>
        <v>1</v>
      </c>
      <c r="X42" s="333">
        <f>[35]法定・山口県!$AA$18</f>
        <v>7</v>
      </c>
      <c r="Y42" s="80"/>
    </row>
    <row r="43" spans="1:27" s="77" customFormat="1" ht="18" customHeight="1" x14ac:dyDescent="0.15">
      <c r="A43" s="116" t="s">
        <v>57</v>
      </c>
      <c r="B43" s="286" t="s">
        <v>269</v>
      </c>
      <c r="C43" s="315">
        <f>[36]法定・徳島県!$Z$3</f>
        <v>0</v>
      </c>
      <c r="D43" s="341">
        <f>[36]法定・徳島県!$AA$3</f>
        <v>0</v>
      </c>
      <c r="E43" s="342">
        <f>[36]法定・徳島県!$Z$4</f>
        <v>0</v>
      </c>
      <c r="F43" s="330">
        <f>[36]法定・徳島県!$AA$4</f>
        <v>0</v>
      </c>
      <c r="G43" s="315">
        <f>[36]法定・徳島県!$Z$5</f>
        <v>0</v>
      </c>
      <c r="H43" s="341">
        <f>[36]法定・徳島県!$AA$5</f>
        <v>0</v>
      </c>
      <c r="I43" s="315">
        <f>[36]法定・徳島県!$Z$7</f>
        <v>0</v>
      </c>
      <c r="J43" s="341">
        <f>[36]法定・徳島県!$AA$7</f>
        <v>0</v>
      </c>
      <c r="K43" s="342">
        <f>[36]法定・徳島県!$Z$8</f>
        <v>0</v>
      </c>
      <c r="L43" s="358">
        <f>[36]法定・徳島県!$AA$8</f>
        <v>0</v>
      </c>
      <c r="M43" s="316">
        <f>[36]法定・徳島県!$Z$9</f>
        <v>0</v>
      </c>
      <c r="N43" s="341">
        <f>[36]法定・徳島県!$AA$9</f>
        <v>0</v>
      </c>
      <c r="O43" s="371">
        <f>[36]法定・徳島県!$Z$10</f>
        <v>0</v>
      </c>
      <c r="P43" s="330">
        <f>[36]法定・徳島県!$AA$10</f>
        <v>0</v>
      </c>
      <c r="Q43" s="315">
        <f>[36]法定・徳島県!$Z$13</f>
        <v>0</v>
      </c>
      <c r="R43" s="341">
        <f>[36]法定・徳島県!$AA$13</f>
        <v>0</v>
      </c>
      <c r="S43" s="342">
        <f>[36]法定・徳島県!$Z$16</f>
        <v>0</v>
      </c>
      <c r="T43" s="330">
        <f>[36]法定・徳島県!$AA$16</f>
        <v>0</v>
      </c>
      <c r="U43" s="315">
        <f>[36]法定・徳島県!$Z$17</f>
        <v>0</v>
      </c>
      <c r="V43" s="341">
        <f>[36]法定・徳島県!$AA$17</f>
        <v>0</v>
      </c>
      <c r="W43" s="379">
        <f>[36]法定・徳島県!$Z$18</f>
        <v>0</v>
      </c>
      <c r="X43" s="330">
        <f>[36]法定・徳島県!$AA$18</f>
        <v>0</v>
      </c>
      <c r="Y43" s="80"/>
    </row>
    <row r="44" spans="1:27" s="77" customFormat="1" ht="18" customHeight="1" x14ac:dyDescent="0.15">
      <c r="A44" s="133" t="s">
        <v>58</v>
      </c>
      <c r="B44" s="287" t="s">
        <v>270</v>
      </c>
      <c r="C44" s="318">
        <f>[37]法定・香川県!$Z$3</f>
        <v>0</v>
      </c>
      <c r="D44" s="343">
        <f>[37]法定・香川県!$AA$3</f>
        <v>0</v>
      </c>
      <c r="E44" s="350">
        <f>[37]法定・香川県!$Z$4</f>
        <v>0</v>
      </c>
      <c r="F44" s="331">
        <f>[37]法定・香川県!$AA$4</f>
        <v>0</v>
      </c>
      <c r="G44" s="318">
        <f>[37]法定・香川県!$Z$5</f>
        <v>0</v>
      </c>
      <c r="H44" s="343">
        <f>[37]法定・香川県!$AA$5</f>
        <v>0</v>
      </c>
      <c r="I44" s="318">
        <f>[37]法定・香川県!$Z$7</f>
        <v>0</v>
      </c>
      <c r="J44" s="343">
        <f>[37]法定・香川県!$AA$7</f>
        <v>0</v>
      </c>
      <c r="K44" s="350">
        <f>[37]法定・香川県!$Z$8</f>
        <v>4</v>
      </c>
      <c r="L44" s="360">
        <f>[37]法定・香川県!$AA$8</f>
        <v>6</v>
      </c>
      <c r="M44" s="319">
        <f>[37]法定・香川県!$Z$9</f>
        <v>0</v>
      </c>
      <c r="N44" s="343">
        <f>[37]法定・香川県!$AA$9</f>
        <v>0</v>
      </c>
      <c r="O44" s="372">
        <f>[37]法定・香川県!$Z$10</f>
        <v>0</v>
      </c>
      <c r="P44" s="331">
        <f>[37]法定・香川県!$AA$10</f>
        <v>0</v>
      </c>
      <c r="Q44" s="318">
        <f>[37]法定・香川県!$Z$13</f>
        <v>0</v>
      </c>
      <c r="R44" s="343">
        <f>[37]法定・香川県!$AA$13</f>
        <v>0</v>
      </c>
      <c r="S44" s="350">
        <f>[37]法定・香川県!$Z$16</f>
        <v>0</v>
      </c>
      <c r="T44" s="331">
        <f>[37]法定・香川県!$AA$16</f>
        <v>0</v>
      </c>
      <c r="U44" s="318">
        <f>[37]法定・香川県!$Z$17</f>
        <v>0</v>
      </c>
      <c r="V44" s="343">
        <f>[37]法定・香川県!$AA$17</f>
        <v>0</v>
      </c>
      <c r="W44" s="380">
        <f>[37]法定・香川県!$Z$18</f>
        <v>0</v>
      </c>
      <c r="X44" s="331">
        <f>[37]法定・香川県!$AA$18</f>
        <v>0</v>
      </c>
      <c r="Y44" s="80"/>
      <c r="AA44" s="313"/>
    </row>
    <row r="45" spans="1:27" s="77" customFormat="1" ht="18" customHeight="1" x14ac:dyDescent="0.15">
      <c r="A45" s="133" t="s">
        <v>140</v>
      </c>
      <c r="B45" s="287" t="s">
        <v>271</v>
      </c>
      <c r="C45" s="318">
        <f>[38]法定・愛媛県!$Z$3</f>
        <v>0</v>
      </c>
      <c r="D45" s="343">
        <f>[38]法定・愛媛県!$AA$3</f>
        <v>0</v>
      </c>
      <c r="E45" s="350">
        <f>[38]法定・愛媛県!$Z$4</f>
        <v>0</v>
      </c>
      <c r="F45" s="331">
        <f>[38]法定・愛媛県!$AA$4</f>
        <v>0</v>
      </c>
      <c r="G45" s="318">
        <f>[38]法定・愛媛県!$Z$5</f>
        <v>0</v>
      </c>
      <c r="H45" s="343">
        <f>[38]法定・愛媛県!$AA$5</f>
        <v>0</v>
      </c>
      <c r="I45" s="318">
        <f>[38]法定・愛媛県!$Z$7</f>
        <v>0</v>
      </c>
      <c r="J45" s="343">
        <f>[38]法定・愛媛県!$AA$7</f>
        <v>0</v>
      </c>
      <c r="K45" s="350">
        <f>[38]法定・愛媛県!$Z$8</f>
        <v>0</v>
      </c>
      <c r="L45" s="360">
        <f>[38]法定・愛媛県!$AA$8</f>
        <v>0</v>
      </c>
      <c r="M45" s="319">
        <f>[38]法定・愛媛県!$Z$9</f>
        <v>0</v>
      </c>
      <c r="N45" s="343">
        <f>[38]法定・愛媛県!$AA$9</f>
        <v>0</v>
      </c>
      <c r="O45" s="372">
        <f>[38]法定・愛媛県!$Z$10</f>
        <v>0</v>
      </c>
      <c r="P45" s="331">
        <f>[38]法定・愛媛県!$AA$10</f>
        <v>0</v>
      </c>
      <c r="Q45" s="318">
        <f>[38]法定・愛媛県!$Z$13</f>
        <v>0</v>
      </c>
      <c r="R45" s="343">
        <f>[38]法定・愛媛県!$AA$13</f>
        <v>0</v>
      </c>
      <c r="S45" s="350">
        <f>[38]法定・愛媛県!$Z$16</f>
        <v>0</v>
      </c>
      <c r="T45" s="331">
        <f>[38]法定・愛媛県!$AA$16</f>
        <v>0</v>
      </c>
      <c r="U45" s="318">
        <f>[38]法定・愛媛県!$Z$17</f>
        <v>0</v>
      </c>
      <c r="V45" s="343">
        <f>[38]法定・愛媛県!$AA$17</f>
        <v>0</v>
      </c>
      <c r="W45" s="380">
        <f>[38]法定・愛媛県!$Z$18</f>
        <v>0</v>
      </c>
      <c r="X45" s="331">
        <f>[38]法定・愛媛県!$AA$18</f>
        <v>0</v>
      </c>
      <c r="Y45" s="80"/>
    </row>
    <row r="46" spans="1:27" s="77" customFormat="1" ht="18" customHeight="1" x14ac:dyDescent="0.15">
      <c r="A46" s="133" t="s">
        <v>59</v>
      </c>
      <c r="B46" s="287" t="s">
        <v>272</v>
      </c>
      <c r="C46" s="318">
        <f>[39]法定・高知県!$Z$3</f>
        <v>0</v>
      </c>
      <c r="D46" s="343">
        <f>[39]法定・高知県!$AA$3</f>
        <v>0</v>
      </c>
      <c r="E46" s="350">
        <f>[39]法定・高知県!$Z$4</f>
        <v>1</v>
      </c>
      <c r="F46" s="331">
        <f>[39]法定・高知県!$AA$4</f>
        <v>2</v>
      </c>
      <c r="G46" s="318">
        <f>[39]法定・高知県!$Z$5</f>
        <v>0</v>
      </c>
      <c r="H46" s="343">
        <f>[39]法定・高知県!$AA$5</f>
        <v>0</v>
      </c>
      <c r="I46" s="318">
        <f>[39]法定・高知県!$Z$7</f>
        <v>0</v>
      </c>
      <c r="J46" s="343">
        <f>[39]法定・高知県!$AA$7</f>
        <v>0</v>
      </c>
      <c r="K46" s="350">
        <f>[39]法定・高知県!$Z$8</f>
        <v>2</v>
      </c>
      <c r="L46" s="360">
        <f>[39]法定・高知県!$AA$8</f>
        <v>2</v>
      </c>
      <c r="M46" s="319">
        <f>[39]法定・高知県!$Z$9</f>
        <v>1</v>
      </c>
      <c r="N46" s="343">
        <f>[39]法定・高知県!$AA$9</f>
        <v>4</v>
      </c>
      <c r="O46" s="372">
        <f>[39]法定・高知県!$Z$10</f>
        <v>1</v>
      </c>
      <c r="P46" s="331">
        <f>[39]法定・高知県!$AA$10</f>
        <v>2</v>
      </c>
      <c r="Q46" s="318">
        <f>[39]法定・高知県!$Z$13</f>
        <v>0</v>
      </c>
      <c r="R46" s="343">
        <f>[39]法定・高知県!$AA$13</f>
        <v>0</v>
      </c>
      <c r="S46" s="350">
        <f>[39]法定・高知県!$Z$16</f>
        <v>0</v>
      </c>
      <c r="T46" s="331">
        <f>[39]法定・高知県!$AA$16</f>
        <v>0</v>
      </c>
      <c r="U46" s="318">
        <f>[39]法定・高知県!$Z$17</f>
        <v>0</v>
      </c>
      <c r="V46" s="343">
        <f>[39]法定・高知県!$AA$17</f>
        <v>0</v>
      </c>
      <c r="W46" s="380">
        <f>[39]法定・高知県!$Z$18</f>
        <v>0</v>
      </c>
      <c r="X46" s="331">
        <f>[39]法定・高知県!$AA$18</f>
        <v>0</v>
      </c>
      <c r="Y46" s="80"/>
    </row>
    <row r="47" spans="1:27" s="77" customFormat="1" ht="18" customHeight="1" thickBot="1" x14ac:dyDescent="0.2">
      <c r="A47" s="147" t="s">
        <v>60</v>
      </c>
      <c r="B47" s="288" t="s">
        <v>273</v>
      </c>
      <c r="C47" s="321">
        <f>[40]法定・福岡県!$Z$3</f>
        <v>0</v>
      </c>
      <c r="D47" s="348">
        <f>[40]法定・福岡県!$AA$3</f>
        <v>0</v>
      </c>
      <c r="E47" s="349">
        <f>[40]法定・福岡県!$Z$4</f>
        <v>0</v>
      </c>
      <c r="F47" s="333">
        <f>[40]法定・福岡県!$AA$4</f>
        <v>0</v>
      </c>
      <c r="G47" s="321">
        <f>[40]法定・福岡県!$Z$5</f>
        <v>0</v>
      </c>
      <c r="H47" s="348">
        <f>[40]法定・福岡県!$AA$5</f>
        <v>0</v>
      </c>
      <c r="I47" s="321">
        <f>[40]法定・福岡県!$Z$7</f>
        <v>0</v>
      </c>
      <c r="J47" s="348">
        <f>[40]法定・福岡県!$AA$7</f>
        <v>0</v>
      </c>
      <c r="K47" s="349">
        <f>[40]法定・福岡県!$Z$8</f>
        <v>1</v>
      </c>
      <c r="L47" s="361">
        <f>[40]法定・福岡県!$AA$8</f>
        <v>1</v>
      </c>
      <c r="M47" s="322">
        <f>[40]法定・福岡県!$Z$9</f>
        <v>0</v>
      </c>
      <c r="N47" s="348">
        <f>[40]法定・福岡県!$AA$9</f>
        <v>0</v>
      </c>
      <c r="O47" s="373">
        <f>[40]法定・福岡県!$Z$10</f>
        <v>0</v>
      </c>
      <c r="P47" s="333">
        <f>[40]法定・福岡県!$AA$10</f>
        <v>0</v>
      </c>
      <c r="Q47" s="321">
        <f>[40]法定・福岡県!$Z$13</f>
        <v>0</v>
      </c>
      <c r="R47" s="348">
        <f>[40]法定・福岡県!$AA$13</f>
        <v>0</v>
      </c>
      <c r="S47" s="349">
        <f>[40]法定・福岡県!$Z$16</f>
        <v>0</v>
      </c>
      <c r="T47" s="333">
        <f>[40]法定・福岡県!$AA$16</f>
        <v>0</v>
      </c>
      <c r="U47" s="321">
        <f>[40]法定・福岡県!$Z$17</f>
        <v>0</v>
      </c>
      <c r="V47" s="348">
        <f>[40]法定・福岡県!$AA$17</f>
        <v>0</v>
      </c>
      <c r="W47" s="381">
        <f>[40]法定・福岡県!$Z$18</f>
        <v>0</v>
      </c>
      <c r="X47" s="333">
        <f>[40]法定・福岡県!$AA$18</f>
        <v>0</v>
      </c>
      <c r="Y47" s="80"/>
    </row>
    <row r="48" spans="1:27" s="77" customFormat="1" ht="18" customHeight="1" x14ac:dyDescent="0.15">
      <c r="A48" s="116" t="s">
        <v>61</v>
      </c>
      <c r="B48" s="286" t="s">
        <v>274</v>
      </c>
      <c r="C48" s="315">
        <f>[41]法定・佐賀県!$Z$3</f>
        <v>0</v>
      </c>
      <c r="D48" s="341">
        <f>[41]法定・佐賀県!$AA$3</f>
        <v>0</v>
      </c>
      <c r="E48" s="342">
        <f>[41]法定・佐賀県!$Z$4</f>
        <v>0</v>
      </c>
      <c r="F48" s="330">
        <f>[41]法定・佐賀県!$AA$4</f>
        <v>0</v>
      </c>
      <c r="G48" s="315">
        <f>[41]法定・佐賀県!$Z$5</f>
        <v>0</v>
      </c>
      <c r="H48" s="341">
        <f>[41]法定・佐賀県!$AA$5</f>
        <v>0</v>
      </c>
      <c r="I48" s="315">
        <f>[41]法定・佐賀県!$Z$7</f>
        <v>0</v>
      </c>
      <c r="J48" s="341">
        <f>[41]法定・佐賀県!$AA$7</f>
        <v>0</v>
      </c>
      <c r="K48" s="342">
        <f>[41]法定・佐賀県!$Z$8</f>
        <v>0</v>
      </c>
      <c r="L48" s="358">
        <f>[41]法定・佐賀県!$AA$8</f>
        <v>0</v>
      </c>
      <c r="M48" s="316">
        <f>[41]法定・佐賀県!$Z$9</f>
        <v>0</v>
      </c>
      <c r="N48" s="341">
        <f>[41]法定・佐賀県!$AA$9</f>
        <v>0</v>
      </c>
      <c r="O48" s="371">
        <f>[41]法定・佐賀県!$Z$10</f>
        <v>0</v>
      </c>
      <c r="P48" s="330">
        <f>[41]法定・佐賀県!$AA$10</f>
        <v>0</v>
      </c>
      <c r="Q48" s="315">
        <f>[41]法定・佐賀県!$Z$13</f>
        <v>0</v>
      </c>
      <c r="R48" s="341">
        <f>[41]法定・佐賀県!$AA$13</f>
        <v>0</v>
      </c>
      <c r="S48" s="342">
        <f>[41]法定・佐賀県!$Z$16</f>
        <v>0</v>
      </c>
      <c r="T48" s="330">
        <f>[41]法定・佐賀県!$AA$16</f>
        <v>0</v>
      </c>
      <c r="U48" s="315">
        <f>[41]法定・佐賀県!$Z$17</f>
        <v>0</v>
      </c>
      <c r="V48" s="341">
        <f>[41]法定・佐賀県!$AA$17</f>
        <v>0</v>
      </c>
      <c r="W48" s="379">
        <f>[41]法定・佐賀県!$Z$18</f>
        <v>0</v>
      </c>
      <c r="X48" s="330">
        <f>[41]法定・佐賀県!$AA$18</f>
        <v>0</v>
      </c>
      <c r="Y48" s="80"/>
    </row>
    <row r="49" spans="1:25" s="77" customFormat="1" ht="18" customHeight="1" x14ac:dyDescent="0.15">
      <c r="A49" s="133" t="s">
        <v>62</v>
      </c>
      <c r="B49" s="287" t="s">
        <v>275</v>
      </c>
      <c r="C49" s="318">
        <f>[42]法定・長崎県!$Z$3</f>
        <v>0</v>
      </c>
      <c r="D49" s="343">
        <f>[42]法定・長崎県!$AA$3</f>
        <v>0</v>
      </c>
      <c r="E49" s="350">
        <f>[42]法定・長崎県!$Z$4</f>
        <v>0</v>
      </c>
      <c r="F49" s="331">
        <f>[42]法定・長崎県!$AA$4</f>
        <v>0</v>
      </c>
      <c r="G49" s="318">
        <f>[42]法定・長崎県!$Z$5</f>
        <v>0</v>
      </c>
      <c r="H49" s="343">
        <f>[42]法定・長崎県!$AA$5</f>
        <v>0</v>
      </c>
      <c r="I49" s="318">
        <f>[42]法定・長崎県!$Z$7</f>
        <v>0</v>
      </c>
      <c r="J49" s="343">
        <f>[42]法定・長崎県!$AA$7</f>
        <v>0</v>
      </c>
      <c r="K49" s="350">
        <f>[42]法定・長崎県!$Z$8</f>
        <v>0</v>
      </c>
      <c r="L49" s="360">
        <f>[42]法定・長崎県!$AA$8</f>
        <v>0</v>
      </c>
      <c r="M49" s="319">
        <f>[42]法定・長崎県!$Z$9</f>
        <v>0</v>
      </c>
      <c r="N49" s="343">
        <f>[42]法定・長崎県!$AA$9</f>
        <v>0</v>
      </c>
      <c r="O49" s="372">
        <f>[42]法定・長崎県!$Z$10</f>
        <v>0</v>
      </c>
      <c r="P49" s="331">
        <f>[42]法定・長崎県!$AA$10</f>
        <v>0</v>
      </c>
      <c r="Q49" s="318">
        <f>[42]法定・長崎県!$Z$13</f>
        <v>0</v>
      </c>
      <c r="R49" s="343">
        <f>[42]法定・長崎県!$AA$13</f>
        <v>0</v>
      </c>
      <c r="S49" s="350">
        <f>[42]法定・長崎県!$Z$16</f>
        <v>0</v>
      </c>
      <c r="T49" s="331">
        <f>[42]法定・長崎県!$AA$16</f>
        <v>0</v>
      </c>
      <c r="U49" s="318">
        <f>[42]法定・長崎県!$Z$17</f>
        <v>0</v>
      </c>
      <c r="V49" s="343">
        <f>[42]法定・長崎県!$AA$17</f>
        <v>0</v>
      </c>
      <c r="W49" s="380">
        <f>[42]法定・長崎県!$Z$18</f>
        <v>0</v>
      </c>
      <c r="X49" s="331">
        <f>[42]法定・長崎県!$AA$18</f>
        <v>0</v>
      </c>
      <c r="Y49" s="80"/>
    </row>
    <row r="50" spans="1:25" s="77" customFormat="1" ht="18" customHeight="1" x14ac:dyDescent="0.15">
      <c r="A50" s="133" t="s">
        <v>63</v>
      </c>
      <c r="B50" s="287" t="s">
        <v>276</v>
      </c>
      <c r="C50" s="318">
        <f>[43]法定・熊本県!$Z$3</f>
        <v>0</v>
      </c>
      <c r="D50" s="343">
        <f>[43]法定・熊本県!$AA$3</f>
        <v>0</v>
      </c>
      <c r="E50" s="350">
        <f>[43]法定・熊本県!$Z$4</f>
        <v>0</v>
      </c>
      <c r="F50" s="331">
        <f>[43]法定・熊本県!$AA$4</f>
        <v>0</v>
      </c>
      <c r="G50" s="318">
        <f>[43]法定・熊本県!$Z$5</f>
        <v>0</v>
      </c>
      <c r="H50" s="343">
        <f>[43]法定・熊本県!$AA$5</f>
        <v>0</v>
      </c>
      <c r="I50" s="318">
        <f>[43]法定・熊本県!$Z$7</f>
        <v>0</v>
      </c>
      <c r="J50" s="343">
        <f>[43]法定・熊本県!$AA$7</f>
        <v>0</v>
      </c>
      <c r="K50" s="350">
        <f>[43]法定・熊本県!$Z$8</f>
        <v>4</v>
      </c>
      <c r="L50" s="360">
        <f>[43]法定・熊本県!$AA$8</f>
        <v>7</v>
      </c>
      <c r="M50" s="319">
        <f>[43]法定・熊本県!$Z$9</f>
        <v>0</v>
      </c>
      <c r="N50" s="343">
        <f>[43]法定・熊本県!$AA$9</f>
        <v>0</v>
      </c>
      <c r="O50" s="372">
        <f>[43]法定・熊本県!$Z$10</f>
        <v>0</v>
      </c>
      <c r="P50" s="331">
        <f>[43]法定・熊本県!$AA$10</f>
        <v>0</v>
      </c>
      <c r="Q50" s="318">
        <f>[43]法定・熊本県!$Z$13</f>
        <v>0</v>
      </c>
      <c r="R50" s="343">
        <f>[43]法定・熊本県!$AA$13</f>
        <v>0</v>
      </c>
      <c r="S50" s="350">
        <f>[43]法定・熊本県!$Z$16</f>
        <v>0</v>
      </c>
      <c r="T50" s="331">
        <f>[43]法定・熊本県!$AA$16</f>
        <v>0</v>
      </c>
      <c r="U50" s="318">
        <f>[43]法定・熊本県!$Z$17</f>
        <v>0</v>
      </c>
      <c r="V50" s="343">
        <f>[43]法定・熊本県!$AA$17</f>
        <v>0</v>
      </c>
      <c r="W50" s="380">
        <f>[43]法定・熊本県!$Z$18</f>
        <v>0</v>
      </c>
      <c r="X50" s="331">
        <f>[43]法定・熊本県!$AA$18</f>
        <v>0</v>
      </c>
      <c r="Y50" s="80"/>
    </row>
    <row r="51" spans="1:25" s="77" customFormat="1" ht="18" customHeight="1" x14ac:dyDescent="0.15">
      <c r="A51" s="133" t="s">
        <v>64</v>
      </c>
      <c r="B51" s="287" t="s">
        <v>277</v>
      </c>
      <c r="C51" s="318">
        <f>[44]法定・大分県!$Z$3</f>
        <v>0</v>
      </c>
      <c r="D51" s="343">
        <f>[44]法定・大分県!$AA$3</f>
        <v>0</v>
      </c>
      <c r="E51" s="350">
        <f>[44]法定・大分県!$Z$4</f>
        <v>0</v>
      </c>
      <c r="F51" s="331">
        <f>[44]法定・大分県!$AA$4</f>
        <v>0</v>
      </c>
      <c r="G51" s="318">
        <f>[44]法定・大分県!$Z$5</f>
        <v>0</v>
      </c>
      <c r="H51" s="343">
        <f>[44]法定・大分県!$AA$5</f>
        <v>0</v>
      </c>
      <c r="I51" s="318">
        <f>[44]法定・大分県!$Z$7</f>
        <v>0</v>
      </c>
      <c r="J51" s="343">
        <f>[44]法定・大分県!$AA$7</f>
        <v>0</v>
      </c>
      <c r="K51" s="350">
        <f>[44]法定・大分県!$Z$8</f>
        <v>0</v>
      </c>
      <c r="L51" s="360">
        <f>[44]法定・大分県!$AA$8</f>
        <v>0</v>
      </c>
      <c r="M51" s="319">
        <f>[44]法定・大分県!$Z$9</f>
        <v>0</v>
      </c>
      <c r="N51" s="343">
        <f>[44]法定・大分県!$AA$9</f>
        <v>0</v>
      </c>
      <c r="O51" s="372">
        <f>[44]法定・大分県!$Z$10</f>
        <v>0</v>
      </c>
      <c r="P51" s="331">
        <f>[44]法定・大分県!$AA$10</f>
        <v>0</v>
      </c>
      <c r="Q51" s="318">
        <f>[44]法定・大分県!$Z$13</f>
        <v>0</v>
      </c>
      <c r="R51" s="343">
        <f>[44]法定・大分県!$AA$13</f>
        <v>0</v>
      </c>
      <c r="S51" s="350">
        <f>[44]法定・大分県!$Z$16</f>
        <v>0</v>
      </c>
      <c r="T51" s="331">
        <f>[44]法定・大分県!$AA$16</f>
        <v>0</v>
      </c>
      <c r="U51" s="318">
        <f>[44]法定・大分県!$Z$17</f>
        <v>0</v>
      </c>
      <c r="V51" s="343">
        <f>[44]法定・大分県!$AA$17</f>
        <v>0</v>
      </c>
      <c r="W51" s="380">
        <f>[44]法定・大分県!$Z$18</f>
        <v>0</v>
      </c>
      <c r="X51" s="331">
        <f>[44]法定・大分県!$AA$18</f>
        <v>0</v>
      </c>
      <c r="Y51" s="80"/>
    </row>
    <row r="52" spans="1:25" s="77" customFormat="1" ht="18" customHeight="1" thickBot="1" x14ac:dyDescent="0.2">
      <c r="A52" s="147" t="s">
        <v>65</v>
      </c>
      <c r="B52" s="288" t="s">
        <v>278</v>
      </c>
      <c r="C52" s="321">
        <f>[45]法定・宮崎県!$Z$3</f>
        <v>2</v>
      </c>
      <c r="D52" s="348">
        <f>[45]法定・宮崎県!$AA$3</f>
        <v>20</v>
      </c>
      <c r="E52" s="349">
        <f>[45]法定・宮崎県!$Z$4</f>
        <v>0</v>
      </c>
      <c r="F52" s="333">
        <f>[45]法定・宮崎県!$AA$4</f>
        <v>0</v>
      </c>
      <c r="G52" s="321">
        <f>[45]法定・宮崎県!$Z$5</f>
        <v>1</v>
      </c>
      <c r="H52" s="348">
        <f>[45]法定・宮崎県!$AA$5</f>
        <v>2</v>
      </c>
      <c r="I52" s="321">
        <f>[45]法定・宮崎県!$Z$7</f>
        <v>0</v>
      </c>
      <c r="J52" s="348">
        <f>[45]法定・宮崎県!$AA$7</f>
        <v>0</v>
      </c>
      <c r="K52" s="349">
        <f>[45]法定・宮崎県!$Z$8</f>
        <v>3</v>
      </c>
      <c r="L52" s="361">
        <f>[45]法定・宮崎県!$AA$8</f>
        <v>3</v>
      </c>
      <c r="M52" s="322">
        <f>[45]法定・宮崎県!$Z$9</f>
        <v>0</v>
      </c>
      <c r="N52" s="348">
        <f>[45]法定・宮崎県!$AA$9</f>
        <v>0</v>
      </c>
      <c r="O52" s="373">
        <f>[45]法定・宮崎県!$Z$10</f>
        <v>0</v>
      </c>
      <c r="P52" s="333">
        <f>[45]法定・宮崎県!$AA$10</f>
        <v>0</v>
      </c>
      <c r="Q52" s="321">
        <f>[45]法定・宮崎県!$Z$13</f>
        <v>0</v>
      </c>
      <c r="R52" s="348">
        <f>[45]法定・宮崎県!$AA$13</f>
        <v>0</v>
      </c>
      <c r="S52" s="349">
        <f>[45]法定・宮崎県!$Z$16</f>
        <v>0</v>
      </c>
      <c r="T52" s="333">
        <f>[45]法定・宮崎県!$AA$16</f>
        <v>0</v>
      </c>
      <c r="U52" s="321">
        <f>[45]法定・宮崎県!$Z$17</f>
        <v>0</v>
      </c>
      <c r="V52" s="348">
        <f>[45]法定・宮崎県!$AA$17</f>
        <v>0</v>
      </c>
      <c r="W52" s="381">
        <f>[45]法定・宮崎県!$Z$18</f>
        <v>1</v>
      </c>
      <c r="X52" s="333">
        <f>[45]法定・宮崎県!$AA$18</f>
        <v>4</v>
      </c>
      <c r="Y52" s="80"/>
    </row>
    <row r="53" spans="1:25" s="77" customFormat="1" ht="18" customHeight="1" x14ac:dyDescent="0.15">
      <c r="A53" s="133" t="s">
        <v>66</v>
      </c>
      <c r="B53" s="287" t="s">
        <v>67</v>
      </c>
      <c r="C53" s="318">
        <f>[46]法定・鹿児島県!$Z$3</f>
        <v>0</v>
      </c>
      <c r="D53" s="343">
        <f>[46]法定・鹿児島県!$AA$3</f>
        <v>0</v>
      </c>
      <c r="E53" s="350">
        <f>[46]法定・鹿児島県!$Z$4</f>
        <v>0</v>
      </c>
      <c r="F53" s="331">
        <f>[46]法定・鹿児島県!$AA$4</f>
        <v>0</v>
      </c>
      <c r="G53" s="318">
        <f>[46]法定・鹿児島県!$Z$5</f>
        <v>0</v>
      </c>
      <c r="H53" s="343">
        <f>[46]法定・鹿児島県!$AA$5</f>
        <v>0</v>
      </c>
      <c r="I53" s="318">
        <f>[46]法定・鹿児島県!$Z$7</f>
        <v>0</v>
      </c>
      <c r="J53" s="343">
        <f>[46]法定・鹿児島県!$AA$7</f>
        <v>0</v>
      </c>
      <c r="K53" s="350">
        <f>[46]法定・鹿児島県!$Z$8</f>
        <v>2</v>
      </c>
      <c r="L53" s="360">
        <f>[46]法定・鹿児島県!$AA$8</f>
        <v>2</v>
      </c>
      <c r="M53" s="319">
        <f>[46]法定・鹿児島県!$Z$9</f>
        <v>0</v>
      </c>
      <c r="N53" s="343">
        <f>[46]法定・鹿児島県!$AA$9</f>
        <v>0</v>
      </c>
      <c r="O53" s="372">
        <f>[46]法定・鹿児島県!$Z$10</f>
        <v>0</v>
      </c>
      <c r="P53" s="331">
        <f>[46]法定・鹿児島県!$AA$10</f>
        <v>0</v>
      </c>
      <c r="Q53" s="318">
        <f>[46]法定・鹿児島県!$Z$13</f>
        <v>0</v>
      </c>
      <c r="R53" s="343">
        <f>[46]法定・鹿児島県!$AA$13</f>
        <v>0</v>
      </c>
      <c r="S53" s="350">
        <f>[46]法定・鹿児島県!$Z$16</f>
        <v>0</v>
      </c>
      <c r="T53" s="331">
        <f>[46]法定・鹿児島県!$AA$16</f>
        <v>0</v>
      </c>
      <c r="U53" s="318">
        <f>[46]法定・鹿児島県!$Z$17</f>
        <v>0</v>
      </c>
      <c r="V53" s="343">
        <f>[46]法定・鹿児島県!$AA$17</f>
        <v>0</v>
      </c>
      <c r="W53" s="380">
        <f>[46]法定・鹿児島県!$Z$18</f>
        <v>1</v>
      </c>
      <c r="X53" s="331">
        <f>[46]法定・鹿児島県!$AA$18</f>
        <v>16</v>
      </c>
      <c r="Y53" s="80"/>
    </row>
    <row r="54" spans="1:25" s="77" customFormat="1" ht="18" customHeight="1" thickBot="1" x14ac:dyDescent="0.2">
      <c r="A54" s="164" t="s">
        <v>68</v>
      </c>
      <c r="B54" s="290" t="s">
        <v>279</v>
      </c>
      <c r="C54" s="317">
        <f>[47]法定・沖縄県!$Z$3</f>
        <v>0</v>
      </c>
      <c r="D54" s="351">
        <f>[47]法定・沖縄県!$AA$3</f>
        <v>0</v>
      </c>
      <c r="E54" s="344">
        <f>[47]法定・沖縄県!$Z$4</f>
        <v>0</v>
      </c>
      <c r="F54" s="334">
        <f>[47]法定・沖縄県!$AA$4</f>
        <v>0</v>
      </c>
      <c r="G54" s="317">
        <f>[47]法定・沖縄県!$Z$5</f>
        <v>0</v>
      </c>
      <c r="H54" s="351">
        <f>[47]法定・沖縄県!$AA$5</f>
        <v>0</v>
      </c>
      <c r="I54" s="317">
        <f>[47]法定・沖縄県!$Z$7</f>
        <v>0</v>
      </c>
      <c r="J54" s="351">
        <f>[47]法定・沖縄県!$AA$7</f>
        <v>0</v>
      </c>
      <c r="K54" s="344">
        <f>[47]法定・沖縄県!$Z$8</f>
        <v>7</v>
      </c>
      <c r="L54" s="362">
        <f>[47]法定・沖縄県!$AA$8</f>
        <v>11</v>
      </c>
      <c r="M54" s="323">
        <f>[47]法定・沖縄県!$Z$9</f>
        <v>0</v>
      </c>
      <c r="N54" s="351">
        <f>[47]法定・沖縄県!$AA$9</f>
        <v>0</v>
      </c>
      <c r="O54" s="374">
        <f>[47]法定・沖縄県!$Z$10</f>
        <v>0</v>
      </c>
      <c r="P54" s="334">
        <f>[47]法定・沖縄県!$AA$10</f>
        <v>0</v>
      </c>
      <c r="Q54" s="317">
        <f>[47]法定・沖縄県!$Z$13</f>
        <v>0</v>
      </c>
      <c r="R54" s="351">
        <f>[47]法定・沖縄県!$AA$13</f>
        <v>0</v>
      </c>
      <c r="S54" s="344">
        <f>[47]法定・沖縄県!$Z$16</f>
        <v>0</v>
      </c>
      <c r="T54" s="334">
        <f>[47]法定・沖縄県!$AA$16</f>
        <v>0</v>
      </c>
      <c r="U54" s="317">
        <f>[47]法定・沖縄県!$Z$17</f>
        <v>0</v>
      </c>
      <c r="V54" s="351">
        <f>[47]法定・沖縄県!$AA$17</f>
        <v>0</v>
      </c>
      <c r="W54" s="382">
        <f>[47]法定・沖縄県!$Z$18</f>
        <v>0</v>
      </c>
      <c r="X54" s="334">
        <f>[47]法定・沖縄県!$AA$18</f>
        <v>0</v>
      </c>
      <c r="Y54" s="80"/>
    </row>
    <row r="55" spans="1:25" s="77" customFormat="1" ht="18" customHeight="1" thickTop="1" x14ac:dyDescent="0.15">
      <c r="A55" s="436" t="s">
        <v>213</v>
      </c>
      <c r="B55" s="437"/>
      <c r="C55" s="324">
        <f>SUM(C8:C54)</f>
        <v>3</v>
      </c>
      <c r="D55" s="352">
        <f>SUM(D8:D54)</f>
        <v>22</v>
      </c>
      <c r="E55" s="353">
        <f t="shared" ref="E55:X55" si="0">SUM(E8:E54)</f>
        <v>3</v>
      </c>
      <c r="F55" s="335">
        <f t="shared" si="0"/>
        <v>6</v>
      </c>
      <c r="G55" s="324">
        <f t="shared" si="0"/>
        <v>1</v>
      </c>
      <c r="H55" s="352">
        <f t="shared" si="0"/>
        <v>2</v>
      </c>
      <c r="I55" s="324">
        <f t="shared" si="0"/>
        <v>2</v>
      </c>
      <c r="J55" s="352">
        <f t="shared" si="0"/>
        <v>2</v>
      </c>
      <c r="K55" s="353">
        <f t="shared" si="0"/>
        <v>390</v>
      </c>
      <c r="L55" s="363">
        <f t="shared" si="0"/>
        <v>798</v>
      </c>
      <c r="M55" s="324">
        <f>SUM(M8:M54)</f>
        <v>3</v>
      </c>
      <c r="N55" s="352">
        <f>SUM(N8:N54)</f>
        <v>6</v>
      </c>
      <c r="O55" s="353">
        <f t="shared" si="0"/>
        <v>5</v>
      </c>
      <c r="P55" s="335">
        <f t="shared" si="0"/>
        <v>7</v>
      </c>
      <c r="Q55" s="324">
        <f t="shared" si="0"/>
        <v>0</v>
      </c>
      <c r="R55" s="352">
        <f t="shared" si="0"/>
        <v>0</v>
      </c>
      <c r="S55" s="353">
        <f t="shared" si="0"/>
        <v>5</v>
      </c>
      <c r="T55" s="376">
        <f t="shared" si="0"/>
        <v>7112</v>
      </c>
      <c r="U55" s="324">
        <f t="shared" si="0"/>
        <v>1</v>
      </c>
      <c r="V55" s="352">
        <f t="shared" si="0"/>
        <v>30</v>
      </c>
      <c r="W55" s="383">
        <f>SUM(W8:W54)</f>
        <v>55</v>
      </c>
      <c r="X55" s="335">
        <f t="shared" si="0"/>
        <v>197</v>
      </c>
      <c r="Y55" s="80"/>
    </row>
    <row r="56" spans="1:25" s="77" customFormat="1" ht="18" customHeight="1" thickBot="1" x14ac:dyDescent="0.2">
      <c r="A56" s="438" t="s">
        <v>290</v>
      </c>
      <c r="B56" s="439"/>
      <c r="C56" s="325">
        <v>0</v>
      </c>
      <c r="D56" s="354">
        <v>0</v>
      </c>
      <c r="E56" s="355">
        <v>1</v>
      </c>
      <c r="F56" s="336">
        <v>6</v>
      </c>
      <c r="G56" s="325">
        <v>0</v>
      </c>
      <c r="H56" s="354">
        <v>0</v>
      </c>
      <c r="I56" s="325">
        <v>21</v>
      </c>
      <c r="J56" s="354">
        <v>37</v>
      </c>
      <c r="K56" s="355">
        <v>469</v>
      </c>
      <c r="L56" s="364">
        <v>886</v>
      </c>
      <c r="M56" s="326">
        <v>0</v>
      </c>
      <c r="N56" s="354">
        <v>0</v>
      </c>
      <c r="O56" s="375">
        <v>0</v>
      </c>
      <c r="P56" s="336">
        <v>0</v>
      </c>
      <c r="Q56" s="325">
        <v>1</v>
      </c>
      <c r="R56" s="354">
        <v>1</v>
      </c>
      <c r="S56" s="355">
        <v>8</v>
      </c>
      <c r="T56" s="336">
        <v>359</v>
      </c>
      <c r="U56" s="325">
        <v>0</v>
      </c>
      <c r="V56" s="354">
        <v>0</v>
      </c>
      <c r="W56" s="384">
        <v>71</v>
      </c>
      <c r="X56" s="336">
        <v>348</v>
      </c>
      <c r="Y56" s="80"/>
    </row>
    <row r="58" spans="1:25" x14ac:dyDescent="0.2">
      <c r="C58" s="2" t="s">
        <v>292</v>
      </c>
      <c r="L58" s="4"/>
    </row>
    <row r="59" spans="1:25" x14ac:dyDescent="0.2">
      <c r="C59" s="2" t="s">
        <v>293</v>
      </c>
      <c r="L59" s="4"/>
    </row>
    <row r="60" spans="1:25" x14ac:dyDescent="0.2">
      <c r="L60" s="4"/>
    </row>
    <row r="61" spans="1:25" x14ac:dyDescent="0.2">
      <c r="L61" s="4"/>
    </row>
    <row r="62" spans="1:25" x14ac:dyDescent="0.2">
      <c r="L62" s="4"/>
    </row>
    <row r="63" spans="1:25" x14ac:dyDescent="0.2">
      <c r="L63" s="4"/>
    </row>
    <row r="64" spans="1:25" x14ac:dyDescent="0.2">
      <c r="L64" s="4"/>
    </row>
    <row r="65" spans="12:12" x14ac:dyDescent="0.2">
      <c r="L65" s="4"/>
    </row>
    <row r="66" spans="12:12" x14ac:dyDescent="0.2">
      <c r="L66" s="4"/>
    </row>
    <row r="67" spans="12:12" x14ac:dyDescent="0.2">
      <c r="L67" s="4"/>
    </row>
    <row r="68" spans="12:12" x14ac:dyDescent="0.2">
      <c r="L68" s="4"/>
    </row>
    <row r="69" spans="12:12" x14ac:dyDescent="0.2">
      <c r="L69" s="4"/>
    </row>
    <row r="70" spans="12:12" x14ac:dyDescent="0.2">
      <c r="L70" s="4"/>
    </row>
    <row r="71" spans="12:12" x14ac:dyDescent="0.2">
      <c r="L71" s="4"/>
    </row>
    <row r="72" spans="12:12" x14ac:dyDescent="0.2">
      <c r="L72" s="4"/>
    </row>
    <row r="73" spans="12:12" x14ac:dyDescent="0.2">
      <c r="L73" s="4"/>
    </row>
    <row r="74" spans="12:12" x14ac:dyDescent="0.2">
      <c r="L74" s="4"/>
    </row>
    <row r="75" spans="12:12" x14ac:dyDescent="0.2">
      <c r="L75" s="4"/>
    </row>
    <row r="76" spans="12:12" x14ac:dyDescent="0.2">
      <c r="L76" s="4"/>
    </row>
    <row r="77" spans="12:12" x14ac:dyDescent="0.2">
      <c r="L77" s="4"/>
    </row>
    <row r="78" spans="12:12" x14ac:dyDescent="0.2">
      <c r="L78" s="4"/>
    </row>
    <row r="79" spans="12:12" x14ac:dyDescent="0.2">
      <c r="L79" s="4"/>
    </row>
    <row r="80" spans="12:12" x14ac:dyDescent="0.2">
      <c r="L80" s="4"/>
    </row>
    <row r="81" spans="12:12" x14ac:dyDescent="0.2">
      <c r="L81" s="4"/>
    </row>
    <row r="82" spans="12:12" x14ac:dyDescent="0.2">
      <c r="L82" s="4"/>
    </row>
    <row r="83" spans="12:12" x14ac:dyDescent="0.2">
      <c r="L83" s="4"/>
    </row>
    <row r="84" spans="12:12" x14ac:dyDescent="0.2">
      <c r="L84" s="4"/>
    </row>
    <row r="85" spans="12:12" x14ac:dyDescent="0.2">
      <c r="L85" s="4"/>
    </row>
    <row r="86" spans="12:12" x14ac:dyDescent="0.2">
      <c r="L86" s="4"/>
    </row>
    <row r="87" spans="12:12" x14ac:dyDescent="0.2">
      <c r="L87" s="4"/>
    </row>
    <row r="88" spans="12:12" x14ac:dyDescent="0.2">
      <c r="L88" s="4"/>
    </row>
    <row r="89" spans="12:12" x14ac:dyDescent="0.2">
      <c r="L89" s="4"/>
    </row>
    <row r="90" spans="12:12" x14ac:dyDescent="0.2">
      <c r="L90" s="4"/>
    </row>
    <row r="91" spans="12:12" x14ac:dyDescent="0.2">
      <c r="L91" s="4"/>
    </row>
    <row r="92" spans="12:12" x14ac:dyDescent="0.2">
      <c r="L92" s="4"/>
    </row>
    <row r="93" spans="12:12" x14ac:dyDescent="0.2">
      <c r="L93" s="4"/>
    </row>
    <row r="94" spans="12:12" x14ac:dyDescent="0.2">
      <c r="L94" s="4"/>
    </row>
    <row r="95" spans="12:12" x14ac:dyDescent="0.2">
      <c r="L95" s="4"/>
    </row>
    <row r="96" spans="12:12" x14ac:dyDescent="0.2">
      <c r="L96" s="4"/>
    </row>
    <row r="97" spans="12:12" x14ac:dyDescent="0.2">
      <c r="L97" s="4"/>
    </row>
    <row r="98" spans="12:12" x14ac:dyDescent="0.2">
      <c r="L98" s="4"/>
    </row>
    <row r="99" spans="12:12" x14ac:dyDescent="0.2">
      <c r="L99" s="4"/>
    </row>
    <row r="100" spans="12:12" x14ac:dyDescent="0.2">
      <c r="L100" s="4"/>
    </row>
    <row r="101" spans="12:12" x14ac:dyDescent="0.2">
      <c r="L101" s="4"/>
    </row>
    <row r="102" spans="12:12" x14ac:dyDescent="0.2">
      <c r="L102" s="4"/>
    </row>
    <row r="103" spans="12:12" x14ac:dyDescent="0.2">
      <c r="L103" s="4"/>
    </row>
    <row r="104" spans="12:12" x14ac:dyDescent="0.2">
      <c r="L104" s="4"/>
    </row>
    <row r="105" spans="12:12" x14ac:dyDescent="0.2">
      <c r="L105" s="4"/>
    </row>
    <row r="106" spans="12:12" x14ac:dyDescent="0.2">
      <c r="L106" s="4"/>
    </row>
    <row r="107" spans="12:12" x14ac:dyDescent="0.2">
      <c r="L107" s="4"/>
    </row>
    <row r="108" spans="12:12" x14ac:dyDescent="0.2">
      <c r="L108" s="4"/>
    </row>
    <row r="109" spans="12:12" x14ac:dyDescent="0.2">
      <c r="L109" s="4"/>
    </row>
    <row r="110" spans="12:12" x14ac:dyDescent="0.2">
      <c r="L110" s="4"/>
    </row>
    <row r="111" spans="12:12" x14ac:dyDescent="0.2">
      <c r="L111" s="4"/>
    </row>
    <row r="112" spans="12:12" x14ac:dyDescent="0.2">
      <c r="L112" s="4"/>
    </row>
    <row r="113" spans="12:12" x14ac:dyDescent="0.2">
      <c r="L113" s="4"/>
    </row>
    <row r="114" spans="12:12" x14ac:dyDescent="0.2">
      <c r="L114" s="4"/>
    </row>
    <row r="115" spans="12:12" x14ac:dyDescent="0.2">
      <c r="L115" s="4"/>
    </row>
    <row r="116" spans="12:12" x14ac:dyDescent="0.2">
      <c r="L116" s="4"/>
    </row>
    <row r="117" spans="12:12" x14ac:dyDescent="0.2">
      <c r="L117" s="4"/>
    </row>
    <row r="118" spans="12:12" x14ac:dyDescent="0.2">
      <c r="L118" s="4"/>
    </row>
    <row r="119" spans="12:12" x14ac:dyDescent="0.2">
      <c r="L119" s="4"/>
    </row>
    <row r="120" spans="12:12" x14ac:dyDescent="0.2">
      <c r="L120" s="4"/>
    </row>
    <row r="121" spans="12:12" x14ac:dyDescent="0.2">
      <c r="L121" s="4"/>
    </row>
    <row r="122" spans="12:12" x14ac:dyDescent="0.2">
      <c r="L122" s="4"/>
    </row>
    <row r="123" spans="12:12" x14ac:dyDescent="0.2">
      <c r="L123" s="4"/>
    </row>
    <row r="124" spans="12:12" x14ac:dyDescent="0.2">
      <c r="L124" s="4"/>
    </row>
    <row r="125" spans="12:12" x14ac:dyDescent="0.2">
      <c r="L125" s="4"/>
    </row>
    <row r="126" spans="12:12" x14ac:dyDescent="0.2">
      <c r="L126" s="4"/>
    </row>
    <row r="127" spans="12:12" x14ac:dyDescent="0.2">
      <c r="L127" s="4"/>
    </row>
    <row r="128" spans="12:12" x14ac:dyDescent="0.2">
      <c r="L128" s="4"/>
    </row>
    <row r="129" spans="12:12" x14ac:dyDescent="0.2">
      <c r="L129" s="4"/>
    </row>
    <row r="130" spans="12:12" x14ac:dyDescent="0.2">
      <c r="L130" s="4"/>
    </row>
    <row r="131" spans="12:12" x14ac:dyDescent="0.2">
      <c r="L131" s="4"/>
    </row>
    <row r="132" spans="12:12" x14ac:dyDescent="0.2">
      <c r="L132" s="4"/>
    </row>
    <row r="133" spans="12:12" x14ac:dyDescent="0.2">
      <c r="L133" s="4"/>
    </row>
    <row r="134" spans="12:12" x14ac:dyDescent="0.2">
      <c r="L134" s="4"/>
    </row>
    <row r="135" spans="12:12" x14ac:dyDescent="0.2">
      <c r="L135" s="4"/>
    </row>
    <row r="136" spans="12:12" x14ac:dyDescent="0.2">
      <c r="L136" s="4"/>
    </row>
    <row r="137" spans="12:12" x14ac:dyDescent="0.2">
      <c r="L137" s="4"/>
    </row>
    <row r="138" spans="12:12" x14ac:dyDescent="0.2">
      <c r="L138" s="4"/>
    </row>
    <row r="139" spans="12:12" x14ac:dyDescent="0.2">
      <c r="L139" s="4"/>
    </row>
    <row r="140" spans="12:12" x14ac:dyDescent="0.2">
      <c r="L140" s="4"/>
    </row>
    <row r="141" spans="12:12" x14ac:dyDescent="0.2">
      <c r="L141" s="4"/>
    </row>
    <row r="142" spans="12:12" x14ac:dyDescent="0.2">
      <c r="L142" s="4"/>
    </row>
    <row r="143" spans="12:12" x14ac:dyDescent="0.2">
      <c r="L143" s="4"/>
    </row>
    <row r="144" spans="12:12" x14ac:dyDescent="0.2">
      <c r="L144" s="4"/>
    </row>
    <row r="145" spans="12:12" x14ac:dyDescent="0.2">
      <c r="L145" s="4"/>
    </row>
    <row r="146" spans="12:12" x14ac:dyDescent="0.2">
      <c r="L146" s="4"/>
    </row>
    <row r="147" spans="12:12" x14ac:dyDescent="0.2">
      <c r="L147" s="4"/>
    </row>
    <row r="148" spans="12:12" x14ac:dyDescent="0.2">
      <c r="L148" s="4"/>
    </row>
    <row r="149" spans="12:12" x14ac:dyDescent="0.2">
      <c r="L149" s="4"/>
    </row>
    <row r="150" spans="12:12" x14ac:dyDescent="0.2">
      <c r="L150" s="4"/>
    </row>
    <row r="151" spans="12:12" x14ac:dyDescent="0.2">
      <c r="L151" s="4"/>
    </row>
    <row r="152" spans="12:12" x14ac:dyDescent="0.2">
      <c r="L152" s="4"/>
    </row>
    <row r="153" spans="12:12" x14ac:dyDescent="0.2">
      <c r="L153" s="4"/>
    </row>
    <row r="154" spans="12:12" x14ac:dyDescent="0.2">
      <c r="L154" s="4"/>
    </row>
    <row r="155" spans="12:12" x14ac:dyDescent="0.2">
      <c r="L155" s="4"/>
    </row>
    <row r="156" spans="12:12" x14ac:dyDescent="0.2">
      <c r="L156" s="4"/>
    </row>
  </sheetData>
  <mergeCells count="28">
    <mergeCell ref="I3:J4"/>
    <mergeCell ref="K3:L4"/>
    <mergeCell ref="C3:D4"/>
    <mergeCell ref="E3:F3"/>
    <mergeCell ref="E4:F4"/>
    <mergeCell ref="G3:H4"/>
    <mergeCell ref="W3:X4"/>
    <mergeCell ref="C5:D5"/>
    <mergeCell ref="E5:F5"/>
    <mergeCell ref="G5:H5"/>
    <mergeCell ref="I5:J5"/>
    <mergeCell ref="K5:L5"/>
    <mergeCell ref="M5:N5"/>
    <mergeCell ref="O5:P5"/>
    <mergeCell ref="S3:T3"/>
    <mergeCell ref="S4:T4"/>
    <mergeCell ref="U3:V3"/>
    <mergeCell ref="U4:V4"/>
    <mergeCell ref="Q3:R3"/>
    <mergeCell ref="Q4:R4"/>
    <mergeCell ref="M3:N4"/>
    <mergeCell ref="O3:P4"/>
    <mergeCell ref="A55:B55"/>
    <mergeCell ref="A56:B56"/>
    <mergeCell ref="S5:T5"/>
    <mergeCell ref="U5:V5"/>
    <mergeCell ref="W5:X5"/>
    <mergeCell ref="Q5:R5"/>
  </mergeCells>
  <phoneticPr fontId="2"/>
  <printOptions horizontalCentered="1"/>
  <pageMargins left="0.19685039370078741" right="0.19685039370078741" top="0.78740157480314965" bottom="0.39370078740157483" header="0.51181102362204722" footer="0.51181102362204722"/>
  <pageSetup paperSize="9" scale="7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O24"/>
  <sheetViews>
    <sheetView zoomScale="75" zoomScaleNormal="75" workbookViewId="0">
      <pane xSplit="2" ySplit="4" topLeftCell="C14" activePane="bottomRight" state="frozen"/>
      <selection pane="topRight" activeCell="C1" sqref="C1"/>
      <selection pane="bottomLeft" activeCell="A5" sqref="A5"/>
      <selection pane="bottomRight" activeCell="A2" sqref="A2"/>
    </sheetView>
  </sheetViews>
  <sheetFormatPr defaultRowHeight="17.25" x14ac:dyDescent="0.2"/>
  <cols>
    <col min="1" max="1" width="16.125" style="7" customWidth="1"/>
    <col min="2" max="2" width="4.25" style="6" customWidth="1"/>
    <col min="3" max="16384" width="9" style="7"/>
  </cols>
  <sheetData>
    <row r="2" spans="1:15" ht="18.75" x14ac:dyDescent="0.2">
      <c r="A2" s="292" t="s">
        <v>321</v>
      </c>
      <c r="B2" s="293"/>
      <c r="C2" s="294"/>
      <c r="D2" s="294"/>
      <c r="E2" s="294"/>
      <c r="F2" s="294"/>
      <c r="G2" s="294"/>
      <c r="H2" s="294"/>
      <c r="I2" s="294"/>
      <c r="J2" s="294"/>
      <c r="K2" s="294"/>
      <c r="L2" s="294"/>
      <c r="M2" s="294"/>
      <c r="N2" s="294"/>
      <c r="O2" s="294"/>
    </row>
    <row r="3" spans="1:15" ht="39" customHeight="1" thickBot="1" x14ac:dyDescent="0.25">
      <c r="A3" s="294"/>
      <c r="B3" s="293"/>
      <c r="C3" s="294"/>
      <c r="D3" s="294"/>
      <c r="E3" s="294"/>
      <c r="F3" s="294"/>
      <c r="G3" s="294"/>
      <c r="H3" s="294"/>
      <c r="I3" s="294"/>
      <c r="J3" s="294"/>
      <c r="K3" s="294"/>
      <c r="L3" s="294"/>
      <c r="M3" s="294"/>
      <c r="N3" s="294"/>
      <c r="O3" s="294"/>
    </row>
    <row r="4" spans="1:15" ht="18" thickBot="1" x14ac:dyDescent="0.25">
      <c r="A4" s="295" t="s">
        <v>69</v>
      </c>
      <c r="B4" s="296"/>
      <c r="C4" s="297" t="s">
        <v>70</v>
      </c>
      <c r="D4" s="298" t="s">
        <v>71</v>
      </c>
      <c r="E4" s="297" t="s">
        <v>72</v>
      </c>
      <c r="F4" s="298" t="s">
        <v>73</v>
      </c>
      <c r="G4" s="297" t="s">
        <v>74</v>
      </c>
      <c r="H4" s="298" t="s">
        <v>75</v>
      </c>
      <c r="I4" s="297" t="s">
        <v>76</v>
      </c>
      <c r="J4" s="298" t="s">
        <v>77</v>
      </c>
      <c r="K4" s="297" t="s">
        <v>78</v>
      </c>
      <c r="L4" s="298" t="s">
        <v>79</v>
      </c>
      <c r="M4" s="297" t="s">
        <v>80</v>
      </c>
      <c r="N4" s="299" t="s">
        <v>81</v>
      </c>
      <c r="O4" s="300" t="s">
        <v>82</v>
      </c>
    </row>
    <row r="5" spans="1:15" x14ac:dyDescent="0.2">
      <c r="A5" s="291" t="s">
        <v>156</v>
      </c>
      <c r="B5" s="310" t="s">
        <v>287</v>
      </c>
      <c r="C5" s="385">
        <v>0</v>
      </c>
      <c r="D5" s="386">
        <v>0</v>
      </c>
      <c r="E5" s="385">
        <v>0</v>
      </c>
      <c r="F5" s="386">
        <v>2</v>
      </c>
      <c r="G5" s="385">
        <v>1</v>
      </c>
      <c r="H5" s="386">
        <v>0</v>
      </c>
      <c r="I5" s="385">
        <v>0</v>
      </c>
      <c r="J5" s="386">
        <v>0</v>
      </c>
      <c r="K5" s="385">
        <v>0</v>
      </c>
      <c r="L5" s="386">
        <v>0</v>
      </c>
      <c r="M5" s="385">
        <v>0</v>
      </c>
      <c r="N5" s="387">
        <v>0</v>
      </c>
      <c r="O5" s="388">
        <f>SUM(C5:N5)</f>
        <v>3</v>
      </c>
    </row>
    <row r="6" spans="1:15" ht="18" thickBot="1" x14ac:dyDescent="0.25">
      <c r="A6" s="301"/>
      <c r="B6" s="311" t="s">
        <v>288</v>
      </c>
      <c r="C6" s="389">
        <v>0</v>
      </c>
      <c r="D6" s="390">
        <v>0</v>
      </c>
      <c r="E6" s="389">
        <v>0</v>
      </c>
      <c r="F6" s="390">
        <v>20</v>
      </c>
      <c r="G6" s="389">
        <v>2</v>
      </c>
      <c r="H6" s="390">
        <v>0</v>
      </c>
      <c r="I6" s="389">
        <v>0</v>
      </c>
      <c r="J6" s="390">
        <v>0</v>
      </c>
      <c r="K6" s="389">
        <v>0</v>
      </c>
      <c r="L6" s="390">
        <v>0</v>
      </c>
      <c r="M6" s="389">
        <v>0</v>
      </c>
      <c r="N6" s="391">
        <v>0</v>
      </c>
      <c r="O6" s="392">
        <f>SUM(C6:N6)</f>
        <v>22</v>
      </c>
    </row>
    <row r="7" spans="1:15" x14ac:dyDescent="0.2">
      <c r="A7" s="302" t="s">
        <v>83</v>
      </c>
      <c r="B7" s="303" t="s">
        <v>17</v>
      </c>
      <c r="C7" s="393">
        <v>0</v>
      </c>
      <c r="D7" s="394">
        <v>0</v>
      </c>
      <c r="E7" s="393">
        <v>0</v>
      </c>
      <c r="F7" s="394">
        <v>0</v>
      </c>
      <c r="G7" s="393">
        <v>0</v>
      </c>
      <c r="H7" s="394">
        <v>0</v>
      </c>
      <c r="I7" s="393">
        <v>0</v>
      </c>
      <c r="J7" s="394">
        <v>0</v>
      </c>
      <c r="K7" s="393">
        <v>2</v>
      </c>
      <c r="L7" s="394">
        <v>0</v>
      </c>
      <c r="M7" s="393">
        <v>0</v>
      </c>
      <c r="N7" s="395">
        <v>1</v>
      </c>
      <c r="O7" s="388">
        <f t="shared" ref="O7:O24" si="0">SUM(C7:N7)</f>
        <v>3</v>
      </c>
    </row>
    <row r="8" spans="1:15" ht="18" thickBot="1" x14ac:dyDescent="0.25">
      <c r="A8" s="304"/>
      <c r="B8" s="305" t="s">
        <v>18</v>
      </c>
      <c r="C8" s="396">
        <v>0</v>
      </c>
      <c r="D8" s="397">
        <v>0</v>
      </c>
      <c r="E8" s="396">
        <v>0</v>
      </c>
      <c r="F8" s="397">
        <v>0</v>
      </c>
      <c r="G8" s="396">
        <v>0</v>
      </c>
      <c r="H8" s="397">
        <v>0</v>
      </c>
      <c r="I8" s="396">
        <v>0</v>
      </c>
      <c r="J8" s="397">
        <v>0</v>
      </c>
      <c r="K8" s="396">
        <v>5</v>
      </c>
      <c r="L8" s="397">
        <v>0</v>
      </c>
      <c r="M8" s="396">
        <v>0</v>
      </c>
      <c r="N8" s="398">
        <v>1</v>
      </c>
      <c r="O8" s="392">
        <f t="shared" si="0"/>
        <v>6</v>
      </c>
    </row>
    <row r="9" spans="1:15" x14ac:dyDescent="0.2">
      <c r="A9" s="306" t="s">
        <v>294</v>
      </c>
      <c r="B9" s="308" t="s">
        <v>287</v>
      </c>
      <c r="C9" s="399">
        <v>0</v>
      </c>
      <c r="D9" s="400">
        <v>0</v>
      </c>
      <c r="E9" s="399">
        <v>0</v>
      </c>
      <c r="F9" s="400">
        <v>0</v>
      </c>
      <c r="G9" s="399">
        <v>0</v>
      </c>
      <c r="H9" s="400">
        <v>0</v>
      </c>
      <c r="I9" s="399">
        <v>1</v>
      </c>
      <c r="J9" s="400">
        <v>0</v>
      </c>
      <c r="K9" s="399">
        <v>0</v>
      </c>
      <c r="L9" s="400">
        <v>0</v>
      </c>
      <c r="M9" s="399">
        <v>0</v>
      </c>
      <c r="N9" s="401">
        <v>0</v>
      </c>
      <c r="O9" s="388">
        <f t="shared" si="0"/>
        <v>1</v>
      </c>
    </row>
    <row r="10" spans="1:15" ht="18" thickBot="1" x14ac:dyDescent="0.25">
      <c r="A10" s="304"/>
      <c r="B10" s="312" t="s">
        <v>288</v>
      </c>
      <c r="C10" s="389">
        <v>0</v>
      </c>
      <c r="D10" s="390">
        <v>0</v>
      </c>
      <c r="E10" s="389">
        <v>0</v>
      </c>
      <c r="F10" s="390">
        <v>0</v>
      </c>
      <c r="G10" s="389">
        <v>0</v>
      </c>
      <c r="H10" s="390">
        <v>0</v>
      </c>
      <c r="I10" s="389">
        <v>1</v>
      </c>
      <c r="J10" s="390">
        <v>1</v>
      </c>
      <c r="K10" s="389">
        <v>0</v>
      </c>
      <c r="L10" s="390">
        <v>0</v>
      </c>
      <c r="M10" s="389">
        <v>0</v>
      </c>
      <c r="N10" s="391">
        <v>0</v>
      </c>
      <c r="O10" s="392">
        <f t="shared" si="0"/>
        <v>2</v>
      </c>
    </row>
    <row r="11" spans="1:15" x14ac:dyDescent="0.2">
      <c r="A11" s="306" t="s">
        <v>3</v>
      </c>
      <c r="B11" s="307" t="s">
        <v>17</v>
      </c>
      <c r="C11" s="402">
        <v>0</v>
      </c>
      <c r="D11" s="403">
        <v>0</v>
      </c>
      <c r="E11" s="402">
        <v>0</v>
      </c>
      <c r="F11" s="403">
        <v>0</v>
      </c>
      <c r="G11" s="402">
        <v>0</v>
      </c>
      <c r="H11" s="403">
        <v>0</v>
      </c>
      <c r="I11" s="402">
        <v>1</v>
      </c>
      <c r="J11" s="403">
        <v>0</v>
      </c>
      <c r="K11" s="402">
        <v>1</v>
      </c>
      <c r="L11" s="403">
        <v>0</v>
      </c>
      <c r="M11" s="402">
        <v>0</v>
      </c>
      <c r="N11" s="404">
        <v>0</v>
      </c>
      <c r="O11" s="388">
        <f t="shared" si="0"/>
        <v>2</v>
      </c>
    </row>
    <row r="12" spans="1:15" ht="18" thickBot="1" x14ac:dyDescent="0.25">
      <c r="A12" s="306"/>
      <c r="B12" s="308" t="s">
        <v>18</v>
      </c>
      <c r="C12" s="399">
        <v>0</v>
      </c>
      <c r="D12" s="400">
        <v>0</v>
      </c>
      <c r="E12" s="399">
        <v>0</v>
      </c>
      <c r="F12" s="400">
        <v>0</v>
      </c>
      <c r="G12" s="399">
        <v>0</v>
      </c>
      <c r="H12" s="400">
        <v>0</v>
      </c>
      <c r="I12" s="399">
        <v>1</v>
      </c>
      <c r="J12" s="400">
        <v>0</v>
      </c>
      <c r="K12" s="399">
        <v>1</v>
      </c>
      <c r="L12" s="400">
        <v>0</v>
      </c>
      <c r="M12" s="399">
        <v>0</v>
      </c>
      <c r="N12" s="401">
        <v>0</v>
      </c>
      <c r="O12" s="392">
        <f t="shared" si="0"/>
        <v>2</v>
      </c>
    </row>
    <row r="13" spans="1:15" x14ac:dyDescent="0.2">
      <c r="A13" s="302" t="s">
        <v>126</v>
      </c>
      <c r="B13" s="303" t="s">
        <v>17</v>
      </c>
      <c r="C13" s="393">
        <v>25</v>
      </c>
      <c r="D13" s="394">
        <v>36</v>
      </c>
      <c r="E13" s="393">
        <v>26</v>
      </c>
      <c r="F13" s="394">
        <v>23</v>
      </c>
      <c r="G13" s="393">
        <v>25</v>
      </c>
      <c r="H13" s="394">
        <v>31</v>
      </c>
      <c r="I13" s="393">
        <v>36</v>
      </c>
      <c r="J13" s="394">
        <v>32</v>
      </c>
      <c r="K13" s="393">
        <v>33</v>
      </c>
      <c r="L13" s="394">
        <v>41</v>
      </c>
      <c r="M13" s="393">
        <v>40</v>
      </c>
      <c r="N13" s="395">
        <v>42</v>
      </c>
      <c r="O13" s="388">
        <f t="shared" si="0"/>
        <v>390</v>
      </c>
    </row>
    <row r="14" spans="1:15" ht="18" thickBot="1" x14ac:dyDescent="0.25">
      <c r="A14" s="306" t="s">
        <v>295</v>
      </c>
      <c r="B14" s="305" t="s">
        <v>18</v>
      </c>
      <c r="C14" s="396">
        <v>57</v>
      </c>
      <c r="D14" s="397">
        <v>74</v>
      </c>
      <c r="E14" s="396">
        <v>61</v>
      </c>
      <c r="F14" s="397">
        <v>58</v>
      </c>
      <c r="G14" s="396">
        <v>63</v>
      </c>
      <c r="H14" s="397">
        <v>46</v>
      </c>
      <c r="I14" s="396">
        <v>81</v>
      </c>
      <c r="J14" s="397">
        <v>73</v>
      </c>
      <c r="K14" s="396">
        <v>50</v>
      </c>
      <c r="L14" s="397">
        <v>112</v>
      </c>
      <c r="M14" s="396">
        <v>69</v>
      </c>
      <c r="N14" s="398">
        <v>54</v>
      </c>
      <c r="O14" s="392">
        <f t="shared" si="0"/>
        <v>798</v>
      </c>
    </row>
    <row r="15" spans="1:15" x14ac:dyDescent="0.2">
      <c r="A15" s="302" t="s">
        <v>126</v>
      </c>
      <c r="B15" s="303" t="s">
        <v>17</v>
      </c>
      <c r="C15" s="393">
        <v>0</v>
      </c>
      <c r="D15" s="394">
        <v>0</v>
      </c>
      <c r="E15" s="393">
        <v>1</v>
      </c>
      <c r="F15" s="394">
        <v>0</v>
      </c>
      <c r="G15" s="393">
        <v>0</v>
      </c>
      <c r="H15" s="394">
        <v>0</v>
      </c>
      <c r="I15" s="393">
        <v>2</v>
      </c>
      <c r="J15" s="394">
        <v>0</v>
      </c>
      <c r="K15" s="393">
        <v>0</v>
      </c>
      <c r="L15" s="394">
        <v>0</v>
      </c>
      <c r="M15" s="393">
        <v>0</v>
      </c>
      <c r="N15" s="395">
        <v>0</v>
      </c>
      <c r="O15" s="388">
        <f t="shared" si="0"/>
        <v>3</v>
      </c>
    </row>
    <row r="16" spans="1:15" ht="18" thickBot="1" x14ac:dyDescent="0.25">
      <c r="A16" s="306" t="s">
        <v>296</v>
      </c>
      <c r="B16" s="305" t="s">
        <v>18</v>
      </c>
      <c r="C16" s="396">
        <v>0</v>
      </c>
      <c r="D16" s="397">
        <v>0</v>
      </c>
      <c r="E16" s="396">
        <v>4</v>
      </c>
      <c r="F16" s="397">
        <v>0</v>
      </c>
      <c r="G16" s="396">
        <v>0</v>
      </c>
      <c r="H16" s="397">
        <v>0</v>
      </c>
      <c r="I16" s="396">
        <v>2</v>
      </c>
      <c r="J16" s="397">
        <v>0</v>
      </c>
      <c r="K16" s="396">
        <v>0</v>
      </c>
      <c r="L16" s="397">
        <v>0</v>
      </c>
      <c r="M16" s="396">
        <v>0</v>
      </c>
      <c r="N16" s="398">
        <v>0</v>
      </c>
      <c r="O16" s="392">
        <f t="shared" si="0"/>
        <v>6</v>
      </c>
    </row>
    <row r="17" spans="1:15" x14ac:dyDescent="0.2">
      <c r="A17" s="302" t="s">
        <v>126</v>
      </c>
      <c r="B17" s="303" t="s">
        <v>17</v>
      </c>
      <c r="C17" s="393">
        <v>0</v>
      </c>
      <c r="D17" s="394">
        <v>1</v>
      </c>
      <c r="E17" s="393">
        <v>0</v>
      </c>
      <c r="F17" s="394">
        <v>0</v>
      </c>
      <c r="G17" s="393">
        <v>0</v>
      </c>
      <c r="H17" s="394">
        <v>1</v>
      </c>
      <c r="I17" s="393">
        <v>1</v>
      </c>
      <c r="J17" s="394">
        <v>1</v>
      </c>
      <c r="K17" s="393">
        <v>0</v>
      </c>
      <c r="L17" s="394">
        <v>0</v>
      </c>
      <c r="M17" s="393">
        <v>1</v>
      </c>
      <c r="N17" s="395">
        <v>0</v>
      </c>
      <c r="O17" s="388">
        <f t="shared" si="0"/>
        <v>5</v>
      </c>
    </row>
    <row r="18" spans="1:15" ht="18" thickBot="1" x14ac:dyDescent="0.25">
      <c r="A18" s="306" t="s">
        <v>297</v>
      </c>
      <c r="B18" s="305" t="s">
        <v>18</v>
      </c>
      <c r="C18" s="396">
        <v>0</v>
      </c>
      <c r="D18" s="397">
        <v>1</v>
      </c>
      <c r="E18" s="396">
        <v>1</v>
      </c>
      <c r="F18" s="397">
        <v>0</v>
      </c>
      <c r="G18" s="396">
        <v>0</v>
      </c>
      <c r="H18" s="397">
        <v>1</v>
      </c>
      <c r="I18" s="396">
        <v>1</v>
      </c>
      <c r="J18" s="397">
        <v>1</v>
      </c>
      <c r="K18" s="396">
        <v>0</v>
      </c>
      <c r="L18" s="397">
        <v>0</v>
      </c>
      <c r="M18" s="396">
        <v>2</v>
      </c>
      <c r="N18" s="398">
        <v>0</v>
      </c>
      <c r="O18" s="392">
        <f t="shared" si="0"/>
        <v>7</v>
      </c>
    </row>
    <row r="19" spans="1:15" x14ac:dyDescent="0.2">
      <c r="A19" s="291" t="s">
        <v>284</v>
      </c>
      <c r="B19" s="307" t="s">
        <v>17</v>
      </c>
      <c r="C19" s="415">
        <v>3</v>
      </c>
      <c r="D19" s="416">
        <v>0</v>
      </c>
      <c r="E19" s="415">
        <v>0</v>
      </c>
      <c r="F19" s="416">
        <v>0</v>
      </c>
      <c r="G19" s="415">
        <v>2</v>
      </c>
      <c r="H19" s="416">
        <v>0</v>
      </c>
      <c r="I19" s="415">
        <v>0</v>
      </c>
      <c r="J19" s="416">
        <v>0</v>
      </c>
      <c r="K19" s="415">
        <v>0</v>
      </c>
      <c r="L19" s="416">
        <v>0</v>
      </c>
      <c r="M19" s="415">
        <v>0</v>
      </c>
      <c r="N19" s="417">
        <v>0</v>
      </c>
      <c r="O19" s="418">
        <f t="shared" si="0"/>
        <v>5</v>
      </c>
    </row>
    <row r="20" spans="1:15" ht="18" thickBot="1" x14ac:dyDescent="0.25">
      <c r="A20" s="306" t="s">
        <v>291</v>
      </c>
      <c r="B20" s="308" t="s">
        <v>19</v>
      </c>
      <c r="C20" s="419">
        <v>92</v>
      </c>
      <c r="D20" s="420">
        <v>0</v>
      </c>
      <c r="E20" s="419">
        <v>0</v>
      </c>
      <c r="F20" s="420">
        <v>0</v>
      </c>
      <c r="G20" s="419">
        <v>7020</v>
      </c>
      <c r="H20" s="420">
        <v>0</v>
      </c>
      <c r="I20" s="419">
        <v>0</v>
      </c>
      <c r="J20" s="420">
        <v>0</v>
      </c>
      <c r="K20" s="419">
        <v>0</v>
      </c>
      <c r="L20" s="420">
        <v>0</v>
      </c>
      <c r="M20" s="419">
        <v>0</v>
      </c>
      <c r="N20" s="421">
        <v>0</v>
      </c>
      <c r="O20" s="422">
        <f t="shared" si="0"/>
        <v>7112</v>
      </c>
    </row>
    <row r="21" spans="1:15" x14ac:dyDescent="0.2">
      <c r="A21" s="302" t="s">
        <v>285</v>
      </c>
      <c r="B21" s="309" t="s">
        <v>287</v>
      </c>
      <c r="C21" s="423">
        <v>0</v>
      </c>
      <c r="D21" s="424">
        <v>0</v>
      </c>
      <c r="E21" s="423">
        <v>0</v>
      </c>
      <c r="F21" s="424">
        <v>0</v>
      </c>
      <c r="G21" s="423">
        <v>0</v>
      </c>
      <c r="H21" s="424">
        <v>0</v>
      </c>
      <c r="I21" s="423">
        <v>0</v>
      </c>
      <c r="J21" s="424">
        <v>0</v>
      </c>
      <c r="K21" s="423">
        <v>0</v>
      </c>
      <c r="L21" s="424">
        <v>0</v>
      </c>
      <c r="M21" s="423">
        <v>0</v>
      </c>
      <c r="N21" s="425">
        <v>1</v>
      </c>
      <c r="O21" s="418">
        <f t="shared" si="0"/>
        <v>1</v>
      </c>
    </row>
    <row r="22" spans="1:15" ht="18" thickBot="1" x14ac:dyDescent="0.25">
      <c r="A22" s="306" t="s">
        <v>286</v>
      </c>
      <c r="B22" s="312" t="s">
        <v>289</v>
      </c>
      <c r="C22" s="426">
        <v>0</v>
      </c>
      <c r="D22" s="427">
        <v>0</v>
      </c>
      <c r="E22" s="426">
        <v>0</v>
      </c>
      <c r="F22" s="427">
        <v>0</v>
      </c>
      <c r="G22" s="426">
        <v>0</v>
      </c>
      <c r="H22" s="427">
        <v>0</v>
      </c>
      <c r="I22" s="426">
        <v>0</v>
      </c>
      <c r="J22" s="427">
        <v>0</v>
      </c>
      <c r="K22" s="426">
        <v>0</v>
      </c>
      <c r="L22" s="427">
        <v>0</v>
      </c>
      <c r="M22" s="426">
        <v>0</v>
      </c>
      <c r="N22" s="428">
        <v>30</v>
      </c>
      <c r="O22" s="422">
        <f t="shared" si="0"/>
        <v>30</v>
      </c>
    </row>
    <row r="23" spans="1:15" x14ac:dyDescent="0.2">
      <c r="A23" s="302" t="s">
        <v>5</v>
      </c>
      <c r="B23" s="303" t="s">
        <v>17</v>
      </c>
      <c r="C23" s="429">
        <v>1</v>
      </c>
      <c r="D23" s="430">
        <v>0</v>
      </c>
      <c r="E23" s="429">
        <v>0</v>
      </c>
      <c r="F23" s="430">
        <v>1</v>
      </c>
      <c r="G23" s="429">
        <v>5</v>
      </c>
      <c r="H23" s="430">
        <v>3</v>
      </c>
      <c r="I23" s="429">
        <v>0</v>
      </c>
      <c r="J23" s="430">
        <v>7</v>
      </c>
      <c r="K23" s="429">
        <v>32</v>
      </c>
      <c r="L23" s="430">
        <v>4</v>
      </c>
      <c r="M23" s="429">
        <v>0</v>
      </c>
      <c r="N23" s="431">
        <v>2</v>
      </c>
      <c r="O23" s="418">
        <f t="shared" si="0"/>
        <v>55</v>
      </c>
    </row>
    <row r="24" spans="1:15" ht="18" thickBot="1" x14ac:dyDescent="0.25">
      <c r="A24" s="304"/>
      <c r="B24" s="305" t="s">
        <v>20</v>
      </c>
      <c r="C24" s="432">
        <v>2</v>
      </c>
      <c r="D24" s="433">
        <v>0</v>
      </c>
      <c r="E24" s="432">
        <v>0</v>
      </c>
      <c r="F24" s="433">
        <v>11</v>
      </c>
      <c r="G24" s="432">
        <v>23</v>
      </c>
      <c r="H24" s="433">
        <v>3</v>
      </c>
      <c r="I24" s="432">
        <v>0</v>
      </c>
      <c r="J24" s="433">
        <v>28</v>
      </c>
      <c r="K24" s="432">
        <v>102</v>
      </c>
      <c r="L24" s="433">
        <v>10</v>
      </c>
      <c r="M24" s="432">
        <v>0</v>
      </c>
      <c r="N24" s="434">
        <v>18</v>
      </c>
      <c r="O24" s="435">
        <f t="shared" si="0"/>
        <v>197</v>
      </c>
    </row>
  </sheetData>
  <phoneticPr fontId="2"/>
  <pageMargins left="0.59055118110236227" right="0.59055118110236227" top="0.98425196850393704" bottom="0.98425196850393704" header="0.51181102362204722" footer="0.51181102362204722"/>
  <pageSetup paperSize="9" scale="98"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D60"/>
  <sheetViews>
    <sheetView zoomScale="75" zoomScaleNormal="75" zoomScaleSheetLayoutView="75" workbookViewId="0">
      <pane xSplit="2" ySplit="7" topLeftCell="C35" activePane="bottomRight" state="frozen"/>
      <selection pane="topRight" activeCell="C1" sqref="C1"/>
      <selection pane="bottomLeft" activeCell="A8" sqref="A8"/>
      <selection pane="bottomRight" activeCell="DE1" sqref="DE1:DF1048576"/>
    </sheetView>
  </sheetViews>
  <sheetFormatPr defaultRowHeight="17.25" x14ac:dyDescent="0.2"/>
  <cols>
    <col min="1" max="1" width="3.875" style="2" customWidth="1"/>
    <col min="2" max="2" width="9.625" style="2" customWidth="1"/>
    <col min="3" max="5" width="5.5" style="2" customWidth="1"/>
    <col min="6" max="6" width="5.125" style="2" customWidth="1"/>
    <col min="7" max="11" width="5.5" style="2" customWidth="1"/>
    <col min="12" max="12" width="6.25" style="2" customWidth="1"/>
    <col min="13" max="15" width="5.5" style="2" customWidth="1"/>
    <col min="16" max="19" width="5.75" style="2" customWidth="1"/>
    <col min="20" max="20" width="5.5" style="2" customWidth="1"/>
    <col min="21" max="21" width="3.875" style="2" customWidth="1"/>
    <col min="22" max="22" width="9.625" style="2" customWidth="1"/>
    <col min="23" max="23" width="4.375" style="2" customWidth="1"/>
    <col min="24" max="24" width="4.25" style="2" customWidth="1"/>
    <col min="25" max="25" width="5" style="2" customWidth="1"/>
    <col min="26" max="26" width="5.25" style="2" customWidth="1"/>
    <col min="27" max="27" width="5" style="2" customWidth="1"/>
    <col min="28" max="28" width="5.25" style="2" customWidth="1"/>
    <col min="29" max="29" width="5.5" style="2" customWidth="1"/>
    <col min="30" max="30" width="5.75" style="2" customWidth="1"/>
    <col min="31" max="31" width="5.25" style="2" customWidth="1"/>
    <col min="32" max="32" width="5.875" style="2" customWidth="1"/>
    <col min="33" max="33" width="5.25" style="2" customWidth="1"/>
    <col min="34" max="34" width="5.875" style="2" customWidth="1"/>
    <col min="35" max="35" width="5.75" style="2" customWidth="1"/>
    <col min="36" max="36" width="6" style="2" customWidth="1"/>
    <col min="37" max="37" width="5.625" style="2" customWidth="1"/>
    <col min="38" max="38" width="7.125" style="2" customWidth="1"/>
    <col min="39" max="39" width="5.25" style="2" customWidth="1"/>
    <col min="40" max="40" width="6.75" style="2" customWidth="1"/>
    <col min="41" max="41" width="3.875" style="2" customWidth="1"/>
    <col min="42" max="42" width="9.625" style="2" customWidth="1"/>
    <col min="43" max="43" width="5.375" style="2" customWidth="1"/>
    <col min="44" max="44" width="5.5" style="2" customWidth="1"/>
    <col min="45" max="45" width="5.375" style="2" customWidth="1"/>
    <col min="46" max="46" width="5.75" style="2" customWidth="1"/>
    <col min="47" max="47" width="5.375" style="2" customWidth="1"/>
    <col min="48" max="48" width="5.75" style="2" customWidth="1"/>
    <col min="49" max="49" width="5.375" style="2" customWidth="1"/>
    <col min="50" max="50" width="6.125" style="2" customWidth="1"/>
    <col min="51" max="51" width="4.75" style="2" customWidth="1"/>
    <col min="52" max="52" width="5.25" style="2" customWidth="1"/>
    <col min="53" max="56" width="5.5" style="2" customWidth="1"/>
    <col min="57" max="57" width="4.875" style="2" customWidth="1"/>
    <col min="58" max="58" width="5.125" style="2" customWidth="1"/>
    <col min="59" max="59" width="5.75" style="2" customWidth="1"/>
    <col min="60" max="60" width="5.875" style="2" customWidth="1"/>
    <col min="61" max="61" width="3.875" style="2" customWidth="1"/>
    <col min="62" max="62" width="9.375" style="2" customWidth="1"/>
    <col min="63" max="63" width="5.5" style="2" customWidth="1"/>
    <col min="64" max="64" width="6.625" style="2" customWidth="1"/>
    <col min="65" max="65" width="5.625" style="2" customWidth="1"/>
    <col min="66" max="66" width="6" style="2" customWidth="1"/>
    <col min="67" max="67" width="4.875" style="2" customWidth="1"/>
    <col min="68" max="68" width="8.125" style="2" customWidth="1"/>
    <col min="69" max="69" width="4.25" style="2" customWidth="1"/>
    <col min="70" max="70" width="4.75" style="2" customWidth="1"/>
    <col min="71" max="71" width="3.875" style="2" customWidth="1"/>
    <col min="72" max="72" width="5.625" style="2" customWidth="1"/>
    <col min="73" max="73" width="4.25" style="2" customWidth="1"/>
    <col min="74" max="74" width="6.375" style="2" customWidth="1"/>
    <col min="75" max="75" width="4.375" style="2" customWidth="1"/>
    <col min="76" max="76" width="5" style="2" customWidth="1"/>
    <col min="77" max="77" width="7.75" style="2" customWidth="1"/>
    <col min="78" max="78" width="8.125" style="2" customWidth="1"/>
    <col min="79" max="79" width="4.375" style="2" customWidth="1"/>
    <col min="80" max="80" width="4.75" style="2" customWidth="1"/>
    <col min="81" max="81" width="3.875" style="2" customWidth="1"/>
    <col min="82" max="82" width="9.125" style="2" customWidth="1"/>
    <col min="83" max="83" width="4.75" style="2" customWidth="1"/>
    <col min="84" max="84" width="6.75" style="2" customWidth="1"/>
    <col min="85" max="85" width="5.125" style="2" customWidth="1"/>
    <col min="86" max="86" width="7.125" style="2" customWidth="1"/>
    <col min="87" max="87" width="4.75" style="2" customWidth="1"/>
    <col min="88" max="88" width="9.875" style="2" customWidth="1"/>
    <col min="89" max="89" width="4.5" style="2" customWidth="1"/>
    <col min="90" max="90" width="10.125" style="2" customWidth="1"/>
    <col min="91" max="91" width="4.625" style="2" customWidth="1"/>
    <col min="92" max="92" width="8.125" style="2" customWidth="1"/>
    <col min="93" max="93" width="5.25" style="2" customWidth="1"/>
    <col min="94" max="94" width="7" style="2" customWidth="1"/>
    <col min="95" max="95" width="4.625" style="2" customWidth="1"/>
    <col min="96" max="96" width="6.25" style="2" customWidth="1"/>
    <col min="97" max="97" width="5.375" style="2" customWidth="1"/>
    <col min="98" max="98" width="7.25" style="2" customWidth="1"/>
    <col min="99" max="99" width="3.875" style="2" customWidth="1"/>
    <col min="100" max="100" width="9.125" style="2" customWidth="1"/>
    <col min="101" max="101" width="4.5" style="2" customWidth="1"/>
    <col min="102" max="102" width="11" style="2" customWidth="1"/>
    <col min="103" max="103" width="4.375" style="2" customWidth="1"/>
    <col min="104" max="104" width="6.875" style="2" customWidth="1"/>
    <col min="105" max="105" width="4.375" style="2" customWidth="1"/>
    <col min="106" max="106" width="6.875" style="2" customWidth="1"/>
    <col min="107" max="107" width="5.375" style="2" customWidth="1"/>
    <col min="108" max="108" width="8.375" style="2" customWidth="1"/>
    <col min="109" max="16384" width="9" style="2"/>
  </cols>
  <sheetData>
    <row r="1" spans="1:108" ht="18.75" x14ac:dyDescent="0.2">
      <c r="A1" s="1" t="s">
        <v>323</v>
      </c>
      <c r="U1" s="1"/>
      <c r="AO1" s="1"/>
      <c r="BI1" s="1"/>
      <c r="CC1" s="1"/>
      <c r="CU1" s="1"/>
    </row>
    <row r="2" spans="1:108" ht="18" thickBot="1" x14ac:dyDescent="0.25"/>
    <row r="3" spans="1:108" s="77" customFormat="1" x14ac:dyDescent="0.15">
      <c r="A3" s="454" t="s">
        <v>85</v>
      </c>
      <c r="B3" s="456"/>
      <c r="C3" s="454" t="s">
        <v>151</v>
      </c>
      <c r="D3" s="455"/>
      <c r="E3" s="455"/>
      <c r="F3" s="456"/>
      <c r="G3" s="454" t="s">
        <v>160</v>
      </c>
      <c r="H3" s="456"/>
      <c r="I3" s="454" t="s">
        <v>162</v>
      </c>
      <c r="J3" s="456"/>
      <c r="K3" s="465" t="s">
        <v>163</v>
      </c>
      <c r="L3" s="466"/>
      <c r="M3" s="454" t="s">
        <v>165</v>
      </c>
      <c r="N3" s="456"/>
      <c r="O3" s="454" t="s">
        <v>88</v>
      </c>
      <c r="P3" s="456"/>
      <c r="Q3" s="465" t="s">
        <v>166</v>
      </c>
      <c r="R3" s="466"/>
      <c r="S3" s="465" t="s">
        <v>168</v>
      </c>
      <c r="T3" s="466"/>
      <c r="U3" s="454" t="s">
        <v>85</v>
      </c>
      <c r="V3" s="456"/>
      <c r="W3" s="465" t="s">
        <v>144</v>
      </c>
      <c r="X3" s="466"/>
      <c r="Y3" s="454" t="s">
        <v>89</v>
      </c>
      <c r="Z3" s="455"/>
      <c r="AA3" s="455"/>
      <c r="AB3" s="456"/>
      <c r="AC3" s="454" t="s">
        <v>90</v>
      </c>
      <c r="AD3" s="456"/>
      <c r="AE3" s="465" t="s">
        <v>192</v>
      </c>
      <c r="AF3" s="467"/>
      <c r="AG3" s="467"/>
      <c r="AH3" s="466"/>
      <c r="AI3" s="454" t="s">
        <v>150</v>
      </c>
      <c r="AJ3" s="455"/>
      <c r="AK3" s="455"/>
      <c r="AL3" s="455"/>
      <c r="AM3" s="455"/>
      <c r="AN3" s="456"/>
      <c r="AO3" s="454" t="s">
        <v>85</v>
      </c>
      <c r="AP3" s="456"/>
      <c r="AQ3" s="465" t="s">
        <v>194</v>
      </c>
      <c r="AR3" s="466"/>
      <c r="AS3" s="465" t="s">
        <v>196</v>
      </c>
      <c r="AT3" s="466"/>
      <c r="AU3" s="465" t="s">
        <v>198</v>
      </c>
      <c r="AV3" s="466"/>
      <c r="AW3" s="454" t="s">
        <v>199</v>
      </c>
      <c r="AX3" s="456"/>
      <c r="AY3" s="465" t="s">
        <v>92</v>
      </c>
      <c r="AZ3" s="466"/>
      <c r="BA3" s="465" t="s">
        <v>93</v>
      </c>
      <c r="BB3" s="466"/>
      <c r="BC3" s="76" t="s">
        <v>94</v>
      </c>
      <c r="BD3" s="75"/>
      <c r="BE3" s="454" t="s">
        <v>200</v>
      </c>
      <c r="BF3" s="456"/>
      <c r="BG3" s="473" t="s">
        <v>202</v>
      </c>
      <c r="BH3" s="474"/>
      <c r="BI3" s="73" t="s">
        <v>85</v>
      </c>
      <c r="BJ3" s="74"/>
      <c r="BK3" s="465" t="s">
        <v>204</v>
      </c>
      <c r="BL3" s="466"/>
      <c r="BM3" s="465" t="s">
        <v>205</v>
      </c>
      <c r="BN3" s="466"/>
      <c r="BO3" s="454" t="s">
        <v>95</v>
      </c>
      <c r="BP3" s="456"/>
      <c r="BQ3" s="454" t="s">
        <v>153</v>
      </c>
      <c r="BR3" s="455"/>
      <c r="BS3" s="455"/>
      <c r="BT3" s="456"/>
      <c r="BU3" s="454" t="s">
        <v>96</v>
      </c>
      <c r="BV3" s="456"/>
      <c r="BW3" s="454" t="s">
        <v>97</v>
      </c>
      <c r="BX3" s="456"/>
      <c r="BY3" s="454" t="s">
        <v>84</v>
      </c>
      <c r="BZ3" s="455"/>
      <c r="CA3" s="455"/>
      <c r="CB3" s="456"/>
      <c r="CC3" s="73" t="s">
        <v>85</v>
      </c>
      <c r="CD3" s="74"/>
      <c r="CE3" s="454" t="s">
        <v>98</v>
      </c>
      <c r="CF3" s="456"/>
      <c r="CG3" s="454" t="s">
        <v>99</v>
      </c>
      <c r="CH3" s="456"/>
      <c r="CI3" s="454" t="s">
        <v>100</v>
      </c>
      <c r="CJ3" s="456"/>
      <c r="CK3" s="454" t="s">
        <v>95</v>
      </c>
      <c r="CL3" s="456"/>
      <c r="CM3" s="454" t="s">
        <v>95</v>
      </c>
      <c r="CN3" s="456"/>
      <c r="CO3" s="454" t="s">
        <v>202</v>
      </c>
      <c r="CP3" s="456"/>
      <c r="CQ3" s="454" t="s">
        <v>102</v>
      </c>
      <c r="CR3" s="456"/>
      <c r="CS3" s="454" t="s">
        <v>207</v>
      </c>
      <c r="CT3" s="456"/>
      <c r="CU3" s="73" t="s">
        <v>85</v>
      </c>
      <c r="CV3" s="74"/>
      <c r="CW3" s="465" t="s">
        <v>209</v>
      </c>
      <c r="CX3" s="466"/>
      <c r="CY3" s="465" t="s">
        <v>211</v>
      </c>
      <c r="CZ3" s="466"/>
      <c r="DA3" s="454" t="s">
        <v>104</v>
      </c>
      <c r="DB3" s="456"/>
      <c r="DC3" s="454" t="s">
        <v>105</v>
      </c>
      <c r="DD3" s="456"/>
    </row>
    <row r="4" spans="1:108" s="80" customFormat="1" x14ac:dyDescent="0.15">
      <c r="A4" s="457" t="s">
        <v>106</v>
      </c>
      <c r="B4" s="459"/>
      <c r="C4" s="457"/>
      <c r="D4" s="458"/>
      <c r="E4" s="458"/>
      <c r="F4" s="459"/>
      <c r="G4" s="457" t="s">
        <v>161</v>
      </c>
      <c r="H4" s="459"/>
      <c r="I4" s="457" t="s">
        <v>142</v>
      </c>
      <c r="J4" s="459"/>
      <c r="K4" s="468" t="s">
        <v>164</v>
      </c>
      <c r="L4" s="470"/>
      <c r="M4" s="457" t="s">
        <v>108</v>
      </c>
      <c r="N4" s="459"/>
      <c r="O4" s="457"/>
      <c r="P4" s="459"/>
      <c r="Q4" s="457" t="s">
        <v>167</v>
      </c>
      <c r="R4" s="459"/>
      <c r="S4" s="468"/>
      <c r="T4" s="470"/>
      <c r="U4" s="457" t="s">
        <v>106</v>
      </c>
      <c r="V4" s="459"/>
      <c r="W4" s="457" t="s">
        <v>145</v>
      </c>
      <c r="X4" s="459"/>
      <c r="Y4" s="457"/>
      <c r="Z4" s="458"/>
      <c r="AA4" s="458"/>
      <c r="AB4" s="459"/>
      <c r="AC4" s="457"/>
      <c r="AD4" s="459"/>
      <c r="AE4" s="468"/>
      <c r="AF4" s="469"/>
      <c r="AG4" s="469"/>
      <c r="AH4" s="470"/>
      <c r="AI4" s="457"/>
      <c r="AJ4" s="458"/>
      <c r="AK4" s="458"/>
      <c r="AL4" s="458"/>
      <c r="AM4" s="458"/>
      <c r="AN4" s="459"/>
      <c r="AO4" s="457" t="s">
        <v>106</v>
      </c>
      <c r="AP4" s="459"/>
      <c r="AQ4" s="457" t="s">
        <v>195</v>
      </c>
      <c r="AR4" s="459"/>
      <c r="AS4" s="468" t="s">
        <v>197</v>
      </c>
      <c r="AT4" s="470"/>
      <c r="AU4" s="468" t="s">
        <v>8</v>
      </c>
      <c r="AV4" s="470"/>
      <c r="AW4" s="457" t="s">
        <v>195</v>
      </c>
      <c r="AX4" s="459"/>
      <c r="AY4" s="468" t="s">
        <v>109</v>
      </c>
      <c r="AZ4" s="470"/>
      <c r="BA4" s="468"/>
      <c r="BB4" s="470"/>
      <c r="BC4" s="457" t="s">
        <v>110</v>
      </c>
      <c r="BD4" s="459"/>
      <c r="BE4" s="468" t="s">
        <v>201</v>
      </c>
      <c r="BF4" s="470"/>
      <c r="BG4" s="475" t="s">
        <v>203</v>
      </c>
      <c r="BH4" s="476"/>
      <c r="BI4" s="78" t="s">
        <v>106</v>
      </c>
      <c r="BJ4" s="79"/>
      <c r="BK4" s="457" t="s">
        <v>8</v>
      </c>
      <c r="BL4" s="459"/>
      <c r="BM4" s="457" t="s">
        <v>8</v>
      </c>
      <c r="BN4" s="459"/>
      <c r="BO4" s="457" t="s">
        <v>111</v>
      </c>
      <c r="BP4" s="459"/>
      <c r="BQ4" s="457" t="s">
        <v>152</v>
      </c>
      <c r="BR4" s="458"/>
      <c r="BS4" s="458"/>
      <c r="BT4" s="459"/>
      <c r="BU4" s="457" t="s">
        <v>113</v>
      </c>
      <c r="BV4" s="459"/>
      <c r="BW4" s="457" t="s">
        <v>114</v>
      </c>
      <c r="BX4" s="459"/>
      <c r="BY4" s="457"/>
      <c r="BZ4" s="458"/>
      <c r="CA4" s="458"/>
      <c r="CB4" s="459"/>
      <c r="CC4" s="78" t="s">
        <v>106</v>
      </c>
      <c r="CD4" s="79"/>
      <c r="CE4" s="457"/>
      <c r="CF4" s="459"/>
      <c r="CG4" s="457"/>
      <c r="CH4" s="459"/>
      <c r="CI4" s="457"/>
      <c r="CJ4" s="459"/>
      <c r="CK4" s="457" t="s">
        <v>115</v>
      </c>
      <c r="CL4" s="459"/>
      <c r="CM4" s="468" t="s">
        <v>116</v>
      </c>
      <c r="CN4" s="470"/>
      <c r="CO4" s="468" t="s">
        <v>206</v>
      </c>
      <c r="CP4" s="470"/>
      <c r="CQ4" s="457"/>
      <c r="CR4" s="459"/>
      <c r="CS4" s="468" t="s">
        <v>208</v>
      </c>
      <c r="CT4" s="470"/>
      <c r="CU4" s="78" t="s">
        <v>106</v>
      </c>
      <c r="CV4" s="79"/>
      <c r="CW4" s="457" t="s">
        <v>8</v>
      </c>
      <c r="CX4" s="459"/>
      <c r="CY4" s="457" t="s">
        <v>212</v>
      </c>
      <c r="CZ4" s="459"/>
      <c r="DA4" s="457"/>
      <c r="DB4" s="459"/>
      <c r="DC4" s="457"/>
      <c r="DD4" s="459"/>
    </row>
    <row r="5" spans="1:108" s="77" customFormat="1" x14ac:dyDescent="0.15">
      <c r="A5" s="460" t="s">
        <v>10</v>
      </c>
      <c r="B5" s="464"/>
      <c r="C5" s="81" t="s">
        <v>12</v>
      </c>
      <c r="D5" s="82"/>
      <c r="E5" s="81" t="s">
        <v>136</v>
      </c>
      <c r="F5" s="82"/>
      <c r="G5" s="81" t="s">
        <v>117</v>
      </c>
      <c r="H5" s="82"/>
      <c r="I5" s="81" t="s">
        <v>143</v>
      </c>
      <c r="J5" s="82"/>
      <c r="K5" s="83" t="s">
        <v>12</v>
      </c>
      <c r="L5" s="83"/>
      <c r="M5" s="81" t="s">
        <v>12</v>
      </c>
      <c r="N5" s="82"/>
      <c r="O5" s="81" t="s">
        <v>12</v>
      </c>
      <c r="P5" s="82"/>
      <c r="Q5" s="81" t="s">
        <v>12</v>
      </c>
      <c r="R5" s="82"/>
      <c r="S5" s="83" t="s">
        <v>12</v>
      </c>
      <c r="T5" s="82"/>
      <c r="U5" s="460" t="s">
        <v>10</v>
      </c>
      <c r="V5" s="464"/>
      <c r="W5" s="83" t="s">
        <v>12</v>
      </c>
      <c r="X5" s="83"/>
      <c r="Y5" s="460" t="s">
        <v>12</v>
      </c>
      <c r="Z5" s="461"/>
      <c r="AA5" s="472" t="s">
        <v>14</v>
      </c>
      <c r="AB5" s="464"/>
      <c r="AC5" s="460" t="s">
        <v>12</v>
      </c>
      <c r="AD5" s="464"/>
      <c r="AE5" s="460" t="s">
        <v>118</v>
      </c>
      <c r="AF5" s="471"/>
      <c r="AG5" s="472" t="s">
        <v>193</v>
      </c>
      <c r="AH5" s="464"/>
      <c r="AI5" s="460" t="s">
        <v>12</v>
      </c>
      <c r="AJ5" s="461"/>
      <c r="AK5" s="472" t="s">
        <v>11</v>
      </c>
      <c r="AL5" s="461"/>
      <c r="AM5" s="472" t="s">
        <v>146</v>
      </c>
      <c r="AN5" s="464"/>
      <c r="AO5" s="460" t="s">
        <v>10</v>
      </c>
      <c r="AP5" s="464"/>
      <c r="AQ5" s="460" t="s">
        <v>148</v>
      </c>
      <c r="AR5" s="464"/>
      <c r="AS5" s="460" t="s">
        <v>12</v>
      </c>
      <c r="AT5" s="464"/>
      <c r="AU5" s="460" t="s">
        <v>12</v>
      </c>
      <c r="AV5" s="464"/>
      <c r="AW5" s="460" t="s">
        <v>12</v>
      </c>
      <c r="AX5" s="464"/>
      <c r="AY5" s="460" t="s">
        <v>12</v>
      </c>
      <c r="AZ5" s="464"/>
      <c r="BA5" s="460" t="s">
        <v>14</v>
      </c>
      <c r="BB5" s="464"/>
      <c r="BC5" s="460" t="s">
        <v>14</v>
      </c>
      <c r="BD5" s="464"/>
      <c r="BE5" s="460" t="s">
        <v>14</v>
      </c>
      <c r="BF5" s="464"/>
      <c r="BG5" s="460" t="s">
        <v>318</v>
      </c>
      <c r="BH5" s="464"/>
      <c r="BI5" s="81" t="s">
        <v>10</v>
      </c>
      <c r="BJ5" s="82"/>
      <c r="BK5" s="460" t="s">
        <v>11</v>
      </c>
      <c r="BL5" s="464"/>
      <c r="BM5" s="460" t="s">
        <v>11</v>
      </c>
      <c r="BN5" s="464"/>
      <c r="BO5" s="460" t="s">
        <v>11</v>
      </c>
      <c r="BP5" s="464"/>
      <c r="BQ5" s="460" t="s">
        <v>11</v>
      </c>
      <c r="BR5" s="461"/>
      <c r="BS5" s="462" t="s">
        <v>149</v>
      </c>
      <c r="BT5" s="463"/>
      <c r="BU5" s="460" t="s">
        <v>11</v>
      </c>
      <c r="BV5" s="464"/>
      <c r="BW5" s="460" t="s">
        <v>11</v>
      </c>
      <c r="BX5" s="464"/>
      <c r="BY5" s="460" t="s">
        <v>11</v>
      </c>
      <c r="BZ5" s="461"/>
      <c r="CA5" s="462" t="s">
        <v>149</v>
      </c>
      <c r="CB5" s="463"/>
      <c r="CC5" s="81" t="s">
        <v>10</v>
      </c>
      <c r="CD5" s="82"/>
      <c r="CE5" s="460" t="s">
        <v>11</v>
      </c>
      <c r="CF5" s="464"/>
      <c r="CG5" s="460" t="s">
        <v>15</v>
      </c>
      <c r="CH5" s="464"/>
      <c r="CI5" s="460" t="s">
        <v>15</v>
      </c>
      <c r="CJ5" s="464"/>
      <c r="CK5" s="460" t="s">
        <v>15</v>
      </c>
      <c r="CL5" s="464"/>
      <c r="CM5" s="460" t="s">
        <v>15</v>
      </c>
      <c r="CN5" s="464"/>
      <c r="CO5" s="460" t="s">
        <v>15</v>
      </c>
      <c r="CP5" s="464"/>
      <c r="CQ5" s="460" t="s">
        <v>15</v>
      </c>
      <c r="CR5" s="464"/>
      <c r="CS5" s="460" t="s">
        <v>15</v>
      </c>
      <c r="CT5" s="464"/>
      <c r="CU5" s="81" t="s">
        <v>10</v>
      </c>
      <c r="CV5" s="82"/>
      <c r="CW5" s="84" t="s">
        <v>15</v>
      </c>
      <c r="CX5" s="85"/>
      <c r="CY5" s="460" t="s">
        <v>210</v>
      </c>
      <c r="CZ5" s="464"/>
      <c r="DA5" s="460" t="s">
        <v>16</v>
      </c>
      <c r="DB5" s="464"/>
      <c r="DC5" s="460" t="s">
        <v>16</v>
      </c>
      <c r="DD5" s="464"/>
    </row>
    <row r="6" spans="1:108" s="77" customFormat="1" x14ac:dyDescent="0.15">
      <c r="A6" s="86"/>
      <c r="B6" s="87"/>
      <c r="C6" s="223" t="s">
        <v>170</v>
      </c>
      <c r="D6" s="225" t="s">
        <v>171</v>
      </c>
      <c r="E6" s="226" t="s">
        <v>170</v>
      </c>
      <c r="F6" s="97" t="s">
        <v>171</v>
      </c>
      <c r="G6" s="223" t="s">
        <v>170</v>
      </c>
      <c r="H6" s="225" t="s">
        <v>171</v>
      </c>
      <c r="I6" s="226" t="s">
        <v>170</v>
      </c>
      <c r="J6" s="97" t="s">
        <v>171</v>
      </c>
      <c r="K6" s="223" t="s">
        <v>170</v>
      </c>
      <c r="L6" s="225" t="s">
        <v>171</v>
      </c>
      <c r="M6" s="226" t="s">
        <v>170</v>
      </c>
      <c r="N6" s="97" t="s">
        <v>171</v>
      </c>
      <c r="O6" s="223" t="s">
        <v>170</v>
      </c>
      <c r="P6" s="225" t="s">
        <v>171</v>
      </c>
      <c r="Q6" s="226" t="s">
        <v>170</v>
      </c>
      <c r="R6" s="97" t="s">
        <v>171</v>
      </c>
      <c r="S6" s="223" t="s">
        <v>170</v>
      </c>
      <c r="T6" s="225" t="s">
        <v>171</v>
      </c>
      <c r="U6" s="262"/>
      <c r="V6" s="263"/>
      <c r="W6" s="264" t="s">
        <v>170</v>
      </c>
      <c r="X6" s="97" t="s">
        <v>171</v>
      </c>
      <c r="Y6" s="206" t="s">
        <v>170</v>
      </c>
      <c r="Z6" s="214" t="s">
        <v>171</v>
      </c>
      <c r="AA6" s="215" t="s">
        <v>170</v>
      </c>
      <c r="AB6" s="97" t="s">
        <v>171</v>
      </c>
      <c r="AC6" s="216" t="s">
        <v>170</v>
      </c>
      <c r="AD6" s="214" t="s">
        <v>171</v>
      </c>
      <c r="AE6" s="206" t="s">
        <v>170</v>
      </c>
      <c r="AF6" s="94" t="s">
        <v>171</v>
      </c>
      <c r="AG6" s="215" t="s">
        <v>170</v>
      </c>
      <c r="AH6" s="97" t="s">
        <v>171</v>
      </c>
      <c r="AI6" s="206" t="s">
        <v>170</v>
      </c>
      <c r="AJ6" s="96" t="s">
        <v>171</v>
      </c>
      <c r="AK6" s="93" t="s">
        <v>17</v>
      </c>
      <c r="AL6" s="94" t="s">
        <v>18</v>
      </c>
      <c r="AM6" s="95" t="s">
        <v>17</v>
      </c>
      <c r="AN6" s="97" t="s">
        <v>147</v>
      </c>
      <c r="AO6" s="86"/>
      <c r="AP6" s="87"/>
      <c r="AQ6" s="93" t="s">
        <v>17</v>
      </c>
      <c r="AR6" s="97" t="s">
        <v>147</v>
      </c>
      <c r="AS6" s="88" t="s">
        <v>17</v>
      </c>
      <c r="AT6" s="89" t="s">
        <v>18</v>
      </c>
      <c r="AU6" s="88" t="s">
        <v>17</v>
      </c>
      <c r="AV6" s="89" t="s">
        <v>18</v>
      </c>
      <c r="AW6" s="88" t="s">
        <v>17</v>
      </c>
      <c r="AX6" s="89" t="s">
        <v>18</v>
      </c>
      <c r="AY6" s="88" t="s">
        <v>17</v>
      </c>
      <c r="AZ6" s="89" t="s">
        <v>18</v>
      </c>
      <c r="BA6" s="88" t="s">
        <v>17</v>
      </c>
      <c r="BB6" s="89" t="s">
        <v>18</v>
      </c>
      <c r="BC6" s="88" t="s">
        <v>17</v>
      </c>
      <c r="BD6" s="89" t="s">
        <v>18</v>
      </c>
      <c r="BE6" s="88" t="s">
        <v>17</v>
      </c>
      <c r="BF6" s="89" t="s">
        <v>18</v>
      </c>
      <c r="BG6" s="88" t="s">
        <v>17</v>
      </c>
      <c r="BH6" s="89" t="s">
        <v>18</v>
      </c>
      <c r="BI6" s="86"/>
      <c r="BJ6" s="87"/>
      <c r="BK6" s="91" t="s">
        <v>17</v>
      </c>
      <c r="BL6" s="89" t="s">
        <v>18</v>
      </c>
      <c r="BM6" s="88" t="s">
        <v>17</v>
      </c>
      <c r="BN6" s="89" t="s">
        <v>18</v>
      </c>
      <c r="BO6" s="88" t="s">
        <v>17</v>
      </c>
      <c r="BP6" s="89" t="s">
        <v>18</v>
      </c>
      <c r="BQ6" s="88" t="s">
        <v>17</v>
      </c>
      <c r="BR6" s="92" t="s">
        <v>18</v>
      </c>
      <c r="BS6" s="90" t="s">
        <v>17</v>
      </c>
      <c r="BT6" s="89" t="s">
        <v>18</v>
      </c>
      <c r="BU6" s="88" t="s">
        <v>17</v>
      </c>
      <c r="BV6" s="89" t="s">
        <v>18</v>
      </c>
      <c r="BW6" s="88" t="s">
        <v>17</v>
      </c>
      <c r="BX6" s="89" t="s">
        <v>18</v>
      </c>
      <c r="BY6" s="88" t="s">
        <v>17</v>
      </c>
      <c r="BZ6" s="98" t="s">
        <v>18</v>
      </c>
      <c r="CA6" s="99" t="s">
        <v>17</v>
      </c>
      <c r="CB6" s="89" t="s">
        <v>18</v>
      </c>
      <c r="CC6" s="86"/>
      <c r="CD6" s="87"/>
      <c r="CE6" s="88" t="s">
        <v>17</v>
      </c>
      <c r="CF6" s="89" t="s">
        <v>18</v>
      </c>
      <c r="CG6" s="100" t="s">
        <v>17</v>
      </c>
      <c r="CH6" s="97" t="s">
        <v>19</v>
      </c>
      <c r="CI6" s="93" t="s">
        <v>17</v>
      </c>
      <c r="CJ6" s="97" t="s">
        <v>19</v>
      </c>
      <c r="CK6" s="88" t="s">
        <v>17</v>
      </c>
      <c r="CL6" s="97" t="s">
        <v>19</v>
      </c>
      <c r="CM6" s="88" t="s">
        <v>17</v>
      </c>
      <c r="CN6" s="97" t="s">
        <v>19</v>
      </c>
      <c r="CO6" s="88" t="s">
        <v>17</v>
      </c>
      <c r="CP6" s="97" t="s">
        <v>19</v>
      </c>
      <c r="CQ6" s="93" t="s">
        <v>17</v>
      </c>
      <c r="CR6" s="97" t="s">
        <v>19</v>
      </c>
      <c r="CS6" s="100" t="s">
        <v>17</v>
      </c>
      <c r="CT6" s="97" t="s">
        <v>19</v>
      </c>
      <c r="CU6" s="86"/>
      <c r="CV6" s="87"/>
      <c r="CW6" s="100" t="s">
        <v>17</v>
      </c>
      <c r="CX6" s="97" t="s">
        <v>19</v>
      </c>
      <c r="CY6" s="88" t="s">
        <v>17</v>
      </c>
      <c r="CZ6" s="97" t="s">
        <v>20</v>
      </c>
      <c r="DA6" s="88" t="s">
        <v>17</v>
      </c>
      <c r="DB6" s="97" t="s">
        <v>20</v>
      </c>
      <c r="DC6" s="88" t="s">
        <v>17</v>
      </c>
      <c r="DD6" s="97" t="s">
        <v>20</v>
      </c>
    </row>
    <row r="7" spans="1:108" s="77" customFormat="1" ht="18" thickBot="1" x14ac:dyDescent="0.2">
      <c r="A7" s="101"/>
      <c r="B7" s="102"/>
      <c r="C7" s="205" t="s">
        <v>169</v>
      </c>
      <c r="D7" s="227" t="s">
        <v>169</v>
      </c>
      <c r="E7" s="228" t="s">
        <v>169</v>
      </c>
      <c r="F7" s="110" t="s">
        <v>169</v>
      </c>
      <c r="G7" s="205" t="s">
        <v>169</v>
      </c>
      <c r="H7" s="227" t="s">
        <v>169</v>
      </c>
      <c r="I7" s="228" t="s">
        <v>169</v>
      </c>
      <c r="J7" s="110" t="s">
        <v>169</v>
      </c>
      <c r="K7" s="205" t="s">
        <v>169</v>
      </c>
      <c r="L7" s="227" t="s">
        <v>169</v>
      </c>
      <c r="M7" s="228" t="s">
        <v>169</v>
      </c>
      <c r="N7" s="110" t="s">
        <v>169</v>
      </c>
      <c r="O7" s="205" t="s">
        <v>169</v>
      </c>
      <c r="P7" s="227" t="s">
        <v>169</v>
      </c>
      <c r="Q7" s="228" t="s">
        <v>169</v>
      </c>
      <c r="R7" s="110" t="s">
        <v>169</v>
      </c>
      <c r="S7" s="205" t="s">
        <v>169</v>
      </c>
      <c r="T7" s="227" t="s">
        <v>169</v>
      </c>
      <c r="U7" s="101"/>
      <c r="V7" s="102"/>
      <c r="W7" s="265" t="s">
        <v>169</v>
      </c>
      <c r="X7" s="110" t="s">
        <v>169</v>
      </c>
      <c r="Y7" s="205" t="s">
        <v>169</v>
      </c>
      <c r="Z7" s="217" t="s">
        <v>169</v>
      </c>
      <c r="AA7" s="218" t="s">
        <v>169</v>
      </c>
      <c r="AB7" s="207" t="s">
        <v>169</v>
      </c>
      <c r="AC7" s="208" t="s">
        <v>169</v>
      </c>
      <c r="AD7" s="107" t="s">
        <v>169</v>
      </c>
      <c r="AE7" s="208" t="s">
        <v>169</v>
      </c>
      <c r="AF7" s="220" t="s">
        <v>169</v>
      </c>
      <c r="AG7" s="221" t="s">
        <v>169</v>
      </c>
      <c r="AH7" s="207" t="s">
        <v>169</v>
      </c>
      <c r="AI7" s="205" t="s">
        <v>169</v>
      </c>
      <c r="AJ7" s="219" t="s">
        <v>169</v>
      </c>
      <c r="AK7" s="107" t="s">
        <v>21</v>
      </c>
      <c r="AL7" s="108" t="s">
        <v>21</v>
      </c>
      <c r="AM7" s="109" t="s">
        <v>21</v>
      </c>
      <c r="AN7" s="110" t="s">
        <v>21</v>
      </c>
      <c r="AO7" s="101"/>
      <c r="AP7" s="102"/>
      <c r="AQ7" s="107" t="s">
        <v>21</v>
      </c>
      <c r="AR7" s="110" t="s">
        <v>21</v>
      </c>
      <c r="AS7" s="103" t="s">
        <v>21</v>
      </c>
      <c r="AT7" s="104" t="s">
        <v>21</v>
      </c>
      <c r="AU7" s="103" t="s">
        <v>21</v>
      </c>
      <c r="AV7" s="104" t="s">
        <v>21</v>
      </c>
      <c r="AW7" s="103" t="s">
        <v>21</v>
      </c>
      <c r="AX7" s="104" t="s">
        <v>21</v>
      </c>
      <c r="AY7" s="103" t="s">
        <v>21</v>
      </c>
      <c r="AZ7" s="104" t="s">
        <v>21</v>
      </c>
      <c r="BA7" s="103" t="s">
        <v>21</v>
      </c>
      <c r="BB7" s="104" t="s">
        <v>21</v>
      </c>
      <c r="BC7" s="103" t="s">
        <v>21</v>
      </c>
      <c r="BD7" s="104" t="s">
        <v>21</v>
      </c>
      <c r="BE7" s="103" t="s">
        <v>21</v>
      </c>
      <c r="BF7" s="104" t="s">
        <v>21</v>
      </c>
      <c r="BG7" s="103" t="s">
        <v>21</v>
      </c>
      <c r="BH7" s="104" t="s">
        <v>21</v>
      </c>
      <c r="BI7" s="101"/>
      <c r="BJ7" s="102"/>
      <c r="BK7" s="105" t="s">
        <v>21</v>
      </c>
      <c r="BL7" s="111" t="s">
        <v>21</v>
      </c>
      <c r="BM7" s="103" t="s">
        <v>21</v>
      </c>
      <c r="BN7" s="104" t="s">
        <v>21</v>
      </c>
      <c r="BO7" s="103" t="s">
        <v>21</v>
      </c>
      <c r="BP7" s="104" t="s">
        <v>21</v>
      </c>
      <c r="BQ7" s="103" t="s">
        <v>21</v>
      </c>
      <c r="BR7" s="106" t="s">
        <v>21</v>
      </c>
      <c r="BS7" s="112" t="s">
        <v>21</v>
      </c>
      <c r="BT7" s="104" t="s">
        <v>21</v>
      </c>
      <c r="BU7" s="103" t="s">
        <v>21</v>
      </c>
      <c r="BV7" s="104" t="s">
        <v>21</v>
      </c>
      <c r="BW7" s="103" t="s">
        <v>21</v>
      </c>
      <c r="BX7" s="104" t="s">
        <v>21</v>
      </c>
      <c r="BY7" s="103" t="s">
        <v>21</v>
      </c>
      <c r="BZ7" s="113" t="s">
        <v>21</v>
      </c>
      <c r="CA7" s="114" t="s">
        <v>21</v>
      </c>
      <c r="CB7" s="104" t="s">
        <v>21</v>
      </c>
      <c r="CC7" s="101"/>
      <c r="CD7" s="102"/>
      <c r="CE7" s="103" t="s">
        <v>21</v>
      </c>
      <c r="CF7" s="104" t="s">
        <v>21</v>
      </c>
      <c r="CG7" s="115" t="s">
        <v>21</v>
      </c>
      <c r="CH7" s="110" t="s">
        <v>21</v>
      </c>
      <c r="CI7" s="107" t="s">
        <v>21</v>
      </c>
      <c r="CJ7" s="110" t="s">
        <v>21</v>
      </c>
      <c r="CK7" s="103" t="s">
        <v>21</v>
      </c>
      <c r="CL7" s="104" t="s">
        <v>21</v>
      </c>
      <c r="CM7" s="103" t="s">
        <v>21</v>
      </c>
      <c r="CN7" s="104" t="s">
        <v>21</v>
      </c>
      <c r="CO7" s="103" t="s">
        <v>21</v>
      </c>
      <c r="CP7" s="104" t="s">
        <v>21</v>
      </c>
      <c r="CQ7" s="107" t="s">
        <v>21</v>
      </c>
      <c r="CR7" s="110" t="s">
        <v>21</v>
      </c>
      <c r="CS7" s="115" t="s">
        <v>21</v>
      </c>
      <c r="CT7" s="110" t="s">
        <v>21</v>
      </c>
      <c r="CU7" s="101"/>
      <c r="CV7" s="102"/>
      <c r="CW7" s="115" t="s">
        <v>21</v>
      </c>
      <c r="CX7" s="110" t="s">
        <v>21</v>
      </c>
      <c r="CY7" s="105" t="s">
        <v>21</v>
      </c>
      <c r="CZ7" s="104" t="s">
        <v>21</v>
      </c>
      <c r="DA7" s="105" t="s">
        <v>21</v>
      </c>
      <c r="DB7" s="104" t="s">
        <v>21</v>
      </c>
      <c r="DC7" s="103" t="s">
        <v>21</v>
      </c>
      <c r="DD7" s="104" t="s">
        <v>21</v>
      </c>
    </row>
    <row r="8" spans="1:108" s="77" customFormat="1" x14ac:dyDescent="0.15">
      <c r="A8" s="116" t="s">
        <v>22</v>
      </c>
      <c r="B8" s="209" t="s">
        <v>23</v>
      </c>
      <c r="C8" s="119">
        <f>[1]届出・北海道!$Z$3</f>
        <v>0</v>
      </c>
      <c r="D8" s="229">
        <f>[1]届出・北海道!$AA$3</f>
        <v>0</v>
      </c>
      <c r="E8" s="230">
        <f>[1]届出・北海道!$Z$4</f>
        <v>0</v>
      </c>
      <c r="F8" s="224">
        <f>[1]届出・北海道!$AA$4</f>
        <v>0</v>
      </c>
      <c r="G8" s="119">
        <f>[1]届出・北海道!$Z$5</f>
        <v>0</v>
      </c>
      <c r="H8" s="249">
        <f>[1]届出・北海道!$AA$5</f>
        <v>0</v>
      </c>
      <c r="I8" s="250">
        <f>[1]届出・北海道!$Z$6</f>
        <v>0</v>
      </c>
      <c r="J8" s="160">
        <f>[1]届出・北海道!$AA$6</f>
        <v>0</v>
      </c>
      <c r="K8" s="119">
        <f>[1]届出・北海道!$Z$7</f>
        <v>7</v>
      </c>
      <c r="L8" s="249">
        <f>[1]届出・北海道!$AA$7</f>
        <v>15</v>
      </c>
      <c r="M8" s="250">
        <f>[1]届出・北海道!$Z$8</f>
        <v>10</v>
      </c>
      <c r="N8" s="160">
        <f>[1]届出・北海道!$AA$8</f>
        <v>213</v>
      </c>
      <c r="O8" s="119">
        <f>[1]届出・北海道!$Z$9</f>
        <v>13</v>
      </c>
      <c r="P8" s="249">
        <f>[1]届出・北海道!$AA$9</f>
        <v>13</v>
      </c>
      <c r="Q8" s="230">
        <f>[1]届出・北海道!$Z$10</f>
        <v>0</v>
      </c>
      <c r="R8" s="224">
        <f>[1]届出・北海道!$AA$10</f>
        <v>0</v>
      </c>
      <c r="S8" s="160">
        <f>[1]届出・北海道!$Z$11</f>
        <v>0</v>
      </c>
      <c r="T8" s="249">
        <f>[1]届出・北海道!$AA$11</f>
        <v>0</v>
      </c>
      <c r="U8" s="116" t="s">
        <v>22</v>
      </c>
      <c r="V8" s="209" t="s">
        <v>23</v>
      </c>
      <c r="W8" s="266">
        <f>[1]届出・北海道!$Z$12</f>
        <v>0</v>
      </c>
      <c r="X8" s="123">
        <f>[1]届出・北海道!$AA$12</f>
        <v>0</v>
      </c>
      <c r="Y8" s="119">
        <f>[1]届出・北海道!$Z$13</f>
        <v>5</v>
      </c>
      <c r="Z8" s="124">
        <f>[1]届出・北海道!$AA$13</f>
        <v>13</v>
      </c>
      <c r="AA8" s="125">
        <f>[1]届出・北海道!$Z$14</f>
        <v>0</v>
      </c>
      <c r="AB8" s="118">
        <f>[1]届出・北海道!$AA$14</f>
        <v>0</v>
      </c>
      <c r="AC8" s="120">
        <f>[1]届出・北海道!$Z$15</f>
        <v>6</v>
      </c>
      <c r="AD8" s="123">
        <f>[1]届出・北海道!$AA$15</f>
        <v>22</v>
      </c>
      <c r="AE8" s="120">
        <f>[1]届出・北海道!$Z$16</f>
        <v>0</v>
      </c>
      <c r="AF8" s="123">
        <f>[1]届出・北海道!$AA$16</f>
        <v>0</v>
      </c>
      <c r="AG8" s="127">
        <f>[1]届出・北海道!$Z$17</f>
        <v>0</v>
      </c>
      <c r="AH8" s="121">
        <f>[1]届出・北海道!$AA$17</f>
        <v>0</v>
      </c>
      <c r="AI8" s="117">
        <f>[1]届出・北海道!$Z$18</f>
        <v>34</v>
      </c>
      <c r="AJ8" s="126">
        <f>[1]届出・北海道!$AA$18</f>
        <v>170</v>
      </c>
      <c r="AK8" s="122">
        <f>[1]届出・北海道!$Z$19</f>
        <v>1</v>
      </c>
      <c r="AL8" s="123">
        <f>[1]届出・北海道!$AA$19</f>
        <v>2</v>
      </c>
      <c r="AM8" s="127">
        <f>[1]届出・北海道!$Z$20</f>
        <v>1</v>
      </c>
      <c r="AN8" s="121">
        <f>[1]届出・北海道!$AA$20</f>
        <v>6</v>
      </c>
      <c r="AO8" s="116" t="s">
        <v>22</v>
      </c>
      <c r="AP8" s="209" t="s">
        <v>23</v>
      </c>
      <c r="AQ8" s="122">
        <f>[1]届出・北海道!$Z$21</f>
        <v>0</v>
      </c>
      <c r="AR8" s="121">
        <f>[1]届出・北海道!$AA$21</f>
        <v>0</v>
      </c>
      <c r="AS8" s="119">
        <f>[1]届出・北海道!$Z$22</f>
        <v>2</v>
      </c>
      <c r="AT8" s="118">
        <f>[1]届出・北海道!$AA$22</f>
        <v>2</v>
      </c>
      <c r="AU8" s="119">
        <f>[1]届出・北海道!$Z$23</f>
        <v>0</v>
      </c>
      <c r="AV8" s="118">
        <f>[1]届出・北海道!$AA$23</f>
        <v>0</v>
      </c>
      <c r="AW8" s="119">
        <f>[1]届出・北海道!$Z$24</f>
        <v>10</v>
      </c>
      <c r="AX8" s="118">
        <f>[1]届出・北海道!$AA$24</f>
        <v>10</v>
      </c>
      <c r="AY8" s="119">
        <f>[1]届出・北海道!$Z$25</f>
        <v>0</v>
      </c>
      <c r="AZ8" s="118">
        <f>[1]届出・北海道!$AA$25</f>
        <v>0</v>
      </c>
      <c r="BA8" s="117">
        <f>[1]届出・北海道!$Z$26</f>
        <v>8</v>
      </c>
      <c r="BB8" s="118">
        <f>[1]届出・北海道!$AA$26</f>
        <v>26</v>
      </c>
      <c r="BC8" s="119">
        <f>[1]届出・北海道!$Z$27</f>
        <v>1</v>
      </c>
      <c r="BD8" s="118">
        <f>[1]届出・北海道!$AA$27</f>
        <v>1</v>
      </c>
      <c r="BE8" s="128">
        <f>[1]届出・北海道!$Z$28</f>
        <v>0</v>
      </c>
      <c r="BF8" s="118">
        <f>[1]届出・北海道!$AA$28</f>
        <v>0</v>
      </c>
      <c r="BG8" s="128">
        <f>[1]届出・北海道!$Z$29</f>
        <v>0</v>
      </c>
      <c r="BH8" s="118">
        <f>[1]届出・北海道!$AA$29</f>
        <v>0</v>
      </c>
      <c r="BI8" s="116" t="s">
        <v>22</v>
      </c>
      <c r="BJ8" s="209" t="s">
        <v>23</v>
      </c>
      <c r="BK8" s="120">
        <f>[1]届出・北海道!$Z$30</f>
        <v>0</v>
      </c>
      <c r="BL8" s="123">
        <f>[1]届出・北海道!$AA$30</f>
        <v>0</v>
      </c>
      <c r="BM8" s="119">
        <f>[1]届出・北海道!$Z$31</f>
        <v>0</v>
      </c>
      <c r="BN8" s="118">
        <f>[1]届出・北海道!$AA$31</f>
        <v>0</v>
      </c>
      <c r="BO8" s="119">
        <f>[1]届出・北海道!$Z$32</f>
        <v>0</v>
      </c>
      <c r="BP8" s="118">
        <f>[1]届出・北海道!$AA$32</f>
        <v>0</v>
      </c>
      <c r="BQ8" s="119">
        <f>[1]届出・北海道!$Z$33</f>
        <v>8</v>
      </c>
      <c r="BR8" s="126">
        <f>[1]届出・北海道!$AA$33</f>
        <v>15</v>
      </c>
      <c r="BS8" s="129">
        <f>[1]届出・北海道!$Z$34</f>
        <v>0</v>
      </c>
      <c r="BT8" s="130">
        <f>[1]届出・北海道!$AA$34</f>
        <v>0</v>
      </c>
      <c r="BU8" s="128">
        <f>[1]届出・北海道!$Z$35</f>
        <v>0</v>
      </c>
      <c r="BV8" s="118">
        <f>[1]届出・北海道!$AA$35</f>
        <v>0</v>
      </c>
      <c r="BW8" s="119">
        <f>[1]届出・北海道!$Z$36</f>
        <v>0</v>
      </c>
      <c r="BX8" s="118">
        <f>[1]届出・北海道!$AA$36</f>
        <v>0</v>
      </c>
      <c r="BY8" s="131">
        <f>[1]届出・北海道!$Z$37</f>
        <v>9</v>
      </c>
      <c r="BZ8" s="132">
        <f>[1]届出・北海道!$AA$37</f>
        <v>16</v>
      </c>
      <c r="CA8" s="127">
        <f>[1]届出・北海道!$Z$38</f>
        <v>0</v>
      </c>
      <c r="CB8" s="121">
        <f>[1]届出・北海道!$AA$38</f>
        <v>0</v>
      </c>
      <c r="CC8" s="116" t="s">
        <v>22</v>
      </c>
      <c r="CD8" s="209" t="s">
        <v>23</v>
      </c>
      <c r="CE8" s="119">
        <f>[1]届出・北海道!$Z$39</f>
        <v>1</v>
      </c>
      <c r="CF8" s="118">
        <f>[1]届出・北海道!$AA$39</f>
        <v>46</v>
      </c>
      <c r="CG8" s="120">
        <f>[1]届出・北海道!$Z$40</f>
        <v>1</v>
      </c>
      <c r="CH8" s="121">
        <f>[1]届出・北海道!$AA$40</f>
        <v>11</v>
      </c>
      <c r="CI8" s="122">
        <f>[1]届出・北海道!$Z$41</f>
        <v>1</v>
      </c>
      <c r="CJ8" s="121">
        <f>[1]届出・北海道!$AA$41</f>
        <v>179</v>
      </c>
      <c r="CK8" s="119">
        <f>[1]届出・北海道!$Z$42</f>
        <v>0</v>
      </c>
      <c r="CL8" s="118">
        <f>[1]届出・北海道!$AA$42</f>
        <v>0</v>
      </c>
      <c r="CM8" s="119">
        <f>[1]届出・北海道!$Z$43</f>
        <v>0</v>
      </c>
      <c r="CN8" s="118">
        <f>[1]届出・北海道!$AA$43</f>
        <v>0</v>
      </c>
      <c r="CO8" s="119">
        <f>[1]届出・北海道!$Z$44</f>
        <v>0</v>
      </c>
      <c r="CP8" s="118">
        <f>[1]届出・北海道!$AA$44</f>
        <v>0</v>
      </c>
      <c r="CQ8" s="122">
        <f>[1]届出・北海道!$Z$45</f>
        <v>0</v>
      </c>
      <c r="CR8" s="121">
        <f>[1]届出・北海道!$AA$45</f>
        <v>0</v>
      </c>
      <c r="CS8" s="120">
        <f>[1]届出・北海道!$Z$46</f>
        <v>0</v>
      </c>
      <c r="CT8" s="121">
        <f>[1]届出・北海道!$AA$46</f>
        <v>0</v>
      </c>
      <c r="CU8" s="116" t="s">
        <v>22</v>
      </c>
      <c r="CV8" s="209" t="s">
        <v>23</v>
      </c>
      <c r="CW8" s="120">
        <f>[1]届出・北海道!$Z$47</f>
        <v>0</v>
      </c>
      <c r="CX8" s="121">
        <f>[1]届出・北海道!$AA$47</f>
        <v>0</v>
      </c>
      <c r="CY8" s="122">
        <f>[1]届出・北海道!$Z$51</f>
        <v>0</v>
      </c>
      <c r="CZ8" s="118">
        <f>[1]届出・北海道!$AA$51</f>
        <v>0</v>
      </c>
      <c r="DA8" s="122">
        <f>[1]届出・北海道!$Z$48</f>
        <v>46</v>
      </c>
      <c r="DB8" s="123">
        <f>[1]届出・北海道!$AA$48</f>
        <v>744</v>
      </c>
      <c r="DC8" s="119">
        <f>[1]届出・北海道!$Z$49</f>
        <v>97</v>
      </c>
      <c r="DD8" s="118">
        <f>[1]届出・北海道!$AA$49</f>
        <v>1895</v>
      </c>
    </row>
    <row r="9" spans="1:108" s="77" customFormat="1" x14ac:dyDescent="0.15">
      <c r="A9" s="133" t="s">
        <v>24</v>
      </c>
      <c r="B9" s="210" t="s">
        <v>172</v>
      </c>
      <c r="C9" s="117">
        <f>[2]届出・青森県!$Z$3</f>
        <v>0</v>
      </c>
      <c r="D9" s="231">
        <f>[2]届出・青森県!$AA$3</f>
        <v>0</v>
      </c>
      <c r="E9" s="232">
        <f>[2]届出・青森県!$Z$4</f>
        <v>0</v>
      </c>
      <c r="F9" s="136">
        <f>[2]届出・青森県!$AA$4</f>
        <v>0</v>
      </c>
      <c r="G9" s="245">
        <f>[2]届出・青森県!$Z$5</f>
        <v>0</v>
      </c>
      <c r="H9" s="231">
        <f>[2]届出・青森県!$AA$5</f>
        <v>0</v>
      </c>
      <c r="I9" s="251">
        <f>[2]届出・青森県!$Z$6</f>
        <v>0</v>
      </c>
      <c r="J9" s="136">
        <f>[2]届出・青森県!$AA$6</f>
        <v>0</v>
      </c>
      <c r="K9" s="138">
        <f>[2]届出・青森県!$Z$7</f>
        <v>1</v>
      </c>
      <c r="L9" s="255">
        <f>[2]届出・青森県!$AA$7</f>
        <v>1</v>
      </c>
      <c r="M9" s="232">
        <f>[2]届出・青森県!$Z$8</f>
        <v>2</v>
      </c>
      <c r="N9" s="136">
        <f>[2]届出・青森県!$AA$8</f>
        <v>9</v>
      </c>
      <c r="O9" s="131">
        <f>[2]届出・青森県!$Z$9</f>
        <v>9</v>
      </c>
      <c r="P9" s="231">
        <f>[2]届出・青森県!$AA$9</f>
        <v>9</v>
      </c>
      <c r="Q9" s="251">
        <f>[2]届出・青森県!$Z$10</f>
        <v>0</v>
      </c>
      <c r="R9" s="136">
        <f>[2]届出・青森県!$AA$10</f>
        <v>0</v>
      </c>
      <c r="S9" s="138">
        <f>[2]届出・青森県!$Z$11</f>
        <v>0</v>
      </c>
      <c r="T9" s="231">
        <f>[2]届出・青森県!$AA$11</f>
        <v>0</v>
      </c>
      <c r="U9" s="133" t="s">
        <v>24</v>
      </c>
      <c r="V9" s="210" t="s">
        <v>260</v>
      </c>
      <c r="W9" s="267">
        <f>[2]届出・青森県!$Z$12</f>
        <v>0</v>
      </c>
      <c r="X9" s="138">
        <f>[2]届出・青森県!$AA$12</f>
        <v>0</v>
      </c>
      <c r="Y9" s="117">
        <f>[2]届出・青森県!$Z$13</f>
        <v>0</v>
      </c>
      <c r="Z9" s="139">
        <f>[2]届出・青森県!$AA$13</f>
        <v>0</v>
      </c>
      <c r="AA9" s="140">
        <f>[2]届出・青森県!$Z$14</f>
        <v>1</v>
      </c>
      <c r="AB9" s="134">
        <f>[2]届出・青森県!$AA$14</f>
        <v>1</v>
      </c>
      <c r="AC9" s="135">
        <f>[2]届出・青森県!$Z$15</f>
        <v>0</v>
      </c>
      <c r="AD9" s="138">
        <f>[2]届出・青森県!$AA$15</f>
        <v>0</v>
      </c>
      <c r="AE9" s="135">
        <f>[2]届出・青森県!$Z$16</f>
        <v>3</v>
      </c>
      <c r="AF9" s="138">
        <f>[2]届出・青森県!$AA$16</f>
        <v>3</v>
      </c>
      <c r="AG9" s="142">
        <f>[2]届出・青森県!$Z$17</f>
        <v>0</v>
      </c>
      <c r="AH9" s="136">
        <f>[2]届出・青森県!$AA$17</f>
        <v>0</v>
      </c>
      <c r="AI9" s="117">
        <f>[2]届出・青森県!$Z$18</f>
        <v>1</v>
      </c>
      <c r="AJ9" s="141">
        <f>[2]届出・青森県!$AA$18</f>
        <v>1</v>
      </c>
      <c r="AK9" s="137">
        <f>[2]届出・青森県!$Z$19</f>
        <v>0</v>
      </c>
      <c r="AL9" s="138">
        <f>[2]届出・青森県!$AA$19</f>
        <v>0</v>
      </c>
      <c r="AM9" s="142">
        <f>[2]届出・青森県!$Z$20</f>
        <v>0</v>
      </c>
      <c r="AN9" s="136">
        <f>[2]届出・青森県!$AA$20</f>
        <v>0</v>
      </c>
      <c r="AO9" s="133" t="s">
        <v>24</v>
      </c>
      <c r="AP9" s="210" t="s">
        <v>260</v>
      </c>
      <c r="AQ9" s="137">
        <f>[2]届出・青森県!$Z$21</f>
        <v>0</v>
      </c>
      <c r="AR9" s="136">
        <f>[2]届出・青森県!$AA$21</f>
        <v>0</v>
      </c>
      <c r="AS9" s="117">
        <f>[2]届出・青森県!$Z$22</f>
        <v>0</v>
      </c>
      <c r="AT9" s="134">
        <f>[2]届出・青森県!$AA$22</f>
        <v>0</v>
      </c>
      <c r="AU9" s="117">
        <f>[2]届出・青森県!$Z$23</f>
        <v>0</v>
      </c>
      <c r="AV9" s="134">
        <f>[2]届出・青森県!$AA$23</f>
        <v>0</v>
      </c>
      <c r="AW9" s="117">
        <f>[2]届出・青森県!$Z$24</f>
        <v>1</v>
      </c>
      <c r="AX9" s="134">
        <f>[2]届出・青森県!$AA$24</f>
        <v>1</v>
      </c>
      <c r="AY9" s="117">
        <f>[2]届出・青森県!$Z$25</f>
        <v>0</v>
      </c>
      <c r="AZ9" s="134">
        <f>[2]届出・青森県!$AA$25</f>
        <v>0</v>
      </c>
      <c r="BA9" s="117">
        <f>[2]届出・青森県!$Z$26</f>
        <v>0</v>
      </c>
      <c r="BB9" s="134">
        <f>[2]届出・青森県!$AA$26</f>
        <v>0</v>
      </c>
      <c r="BC9" s="117">
        <f>[2]届出・青森県!$Z$27</f>
        <v>0</v>
      </c>
      <c r="BD9" s="134">
        <f>[2]届出・青森県!$AA$27</f>
        <v>0</v>
      </c>
      <c r="BE9" s="117">
        <f>[2]届出・青森県!$Z$28</f>
        <v>0</v>
      </c>
      <c r="BF9" s="134">
        <f>[2]届出・青森県!$AA$28</f>
        <v>0</v>
      </c>
      <c r="BG9" s="117">
        <f>[2]届出・青森県!$Z$29</f>
        <v>0</v>
      </c>
      <c r="BH9" s="134">
        <f>[2]届出・青森県!$AA$29</f>
        <v>0</v>
      </c>
      <c r="BI9" s="133" t="s">
        <v>24</v>
      </c>
      <c r="BJ9" s="210" t="s">
        <v>260</v>
      </c>
      <c r="BK9" s="135">
        <f>[2]届出・青森県!$Z$30</f>
        <v>0</v>
      </c>
      <c r="BL9" s="138">
        <f>[2]届出・青森県!$AA$30</f>
        <v>0</v>
      </c>
      <c r="BM9" s="117">
        <f>[2]届出・青森県!$Z$31</f>
        <v>0</v>
      </c>
      <c r="BN9" s="134">
        <f>[2]届出・青森県!$AA$31</f>
        <v>0</v>
      </c>
      <c r="BO9" s="117">
        <f>[2]届出・青森県!$Z$32</f>
        <v>0</v>
      </c>
      <c r="BP9" s="134">
        <f>[2]届出・青森県!$AA$32</f>
        <v>0</v>
      </c>
      <c r="BQ9" s="117">
        <f>[2]届出・青森県!$Z$33</f>
        <v>0</v>
      </c>
      <c r="BR9" s="141">
        <f>[2]届出・青森県!$AA$33</f>
        <v>0</v>
      </c>
      <c r="BS9" s="143">
        <f>[2]届出・青森県!$Z$34</f>
        <v>0</v>
      </c>
      <c r="BT9" s="144">
        <f>[2]届出・青森県!$AA$34</f>
        <v>0</v>
      </c>
      <c r="BU9" s="117">
        <f>[2]届出・青森県!$Z$35</f>
        <v>0</v>
      </c>
      <c r="BV9" s="134">
        <f>[2]届出・青森県!$AA$35</f>
        <v>0</v>
      </c>
      <c r="BW9" s="117">
        <f>[2]届出・青森県!$Z$36</f>
        <v>0</v>
      </c>
      <c r="BX9" s="134">
        <f>[2]届出・青森県!$AA$36</f>
        <v>0</v>
      </c>
      <c r="BY9" s="131">
        <f>[2]届出・青森県!$Z$37</f>
        <v>70</v>
      </c>
      <c r="BZ9" s="145">
        <f>[2]届出・青森県!$AA$37</f>
        <v>173</v>
      </c>
      <c r="CA9" s="142">
        <f>[2]届出・青森県!$Z$38</f>
        <v>0</v>
      </c>
      <c r="CB9" s="136">
        <f>[2]届出・青森県!$AA$38</f>
        <v>0</v>
      </c>
      <c r="CC9" s="133" t="s">
        <v>24</v>
      </c>
      <c r="CD9" s="210" t="s">
        <v>260</v>
      </c>
      <c r="CE9" s="117">
        <f>[2]届出・青森県!$Z$39</f>
        <v>0</v>
      </c>
      <c r="CF9" s="134">
        <f>[2]届出・青森県!$AA$39</f>
        <v>0</v>
      </c>
      <c r="CG9" s="135">
        <f>[2]届出・青森県!$Z$40</f>
        <v>0</v>
      </c>
      <c r="CH9" s="136">
        <f>[2]届出・青森県!$AA$40</f>
        <v>0</v>
      </c>
      <c r="CI9" s="137">
        <f>[2]届出・青森県!$Z$41</f>
        <v>0</v>
      </c>
      <c r="CJ9" s="136">
        <f>[2]届出・青森県!$AA$41</f>
        <v>0</v>
      </c>
      <c r="CK9" s="117">
        <f>[2]届出・青森県!$Z$42</f>
        <v>0</v>
      </c>
      <c r="CL9" s="134">
        <f>[2]届出・青森県!$AA$42</f>
        <v>0</v>
      </c>
      <c r="CM9" s="117">
        <f>[2]届出・青森県!$Z$43</f>
        <v>0</v>
      </c>
      <c r="CN9" s="134">
        <f>[2]届出・青森県!$AA$43</f>
        <v>0</v>
      </c>
      <c r="CO9" s="117">
        <f>[2]届出・青森県!$Z$44</f>
        <v>0</v>
      </c>
      <c r="CP9" s="134">
        <f>[2]届出・青森県!$AA$44</f>
        <v>0</v>
      </c>
      <c r="CQ9" s="137">
        <f>[2]届出・青森県!$Z$45</f>
        <v>0</v>
      </c>
      <c r="CR9" s="136">
        <f>[2]届出・青森県!$AA$45</f>
        <v>0</v>
      </c>
      <c r="CS9" s="135">
        <f>[2]届出・青森県!$Z$46</f>
        <v>0</v>
      </c>
      <c r="CT9" s="136">
        <f>[2]届出・青森県!$AA$46</f>
        <v>0</v>
      </c>
      <c r="CU9" s="133" t="s">
        <v>24</v>
      </c>
      <c r="CV9" s="210" t="s">
        <v>260</v>
      </c>
      <c r="CW9" s="135">
        <f>[2]届出・青森県!$Z$47</f>
        <v>0</v>
      </c>
      <c r="CX9" s="136">
        <f>[2]届出・青森県!$AA$47</f>
        <v>0</v>
      </c>
      <c r="CY9" s="137">
        <f>[2]届出・青森県!$Z$51</f>
        <v>0</v>
      </c>
      <c r="CZ9" s="134">
        <f>[2]届出・青森県!$AA$51</f>
        <v>0</v>
      </c>
      <c r="DA9" s="137">
        <f>[2]届出・青森県!$Z$48</f>
        <v>0</v>
      </c>
      <c r="DB9" s="138">
        <f>[2]届出・青森県!$AA$48</f>
        <v>0</v>
      </c>
      <c r="DC9" s="117">
        <f>[2]届出・青森県!$Z$49</f>
        <v>0</v>
      </c>
      <c r="DD9" s="134">
        <f>[2]届出・青森県!$AA$49</f>
        <v>0</v>
      </c>
    </row>
    <row r="10" spans="1:108" s="77" customFormat="1" x14ac:dyDescent="0.15">
      <c r="A10" s="133" t="s">
        <v>25</v>
      </c>
      <c r="B10" s="210" t="s">
        <v>173</v>
      </c>
      <c r="C10" s="117">
        <f>[3]届出・岩手県!$Z$3</f>
        <v>0</v>
      </c>
      <c r="D10" s="231">
        <f>[3]届出・岩手県!$AA$3</f>
        <v>0</v>
      </c>
      <c r="E10" s="232">
        <f>[3]届出・岩手県!$Z$4</f>
        <v>0</v>
      </c>
      <c r="F10" s="136">
        <f>[3]届出・岩手県!$AA$4</f>
        <v>0</v>
      </c>
      <c r="G10" s="245">
        <f>[3]届出・岩手県!$Z$5</f>
        <v>0</v>
      </c>
      <c r="H10" s="231">
        <f>[3]届出・岩手県!$AA$5</f>
        <v>0</v>
      </c>
      <c r="I10" s="251">
        <f>[3]届出・岩手県!$Z$6</f>
        <v>0</v>
      </c>
      <c r="J10" s="136">
        <f>[3]届出・岩手県!$AA$6</f>
        <v>0</v>
      </c>
      <c r="K10" s="138">
        <f>[3]届出・岩手県!$Z$7</f>
        <v>1</v>
      </c>
      <c r="L10" s="255">
        <f>[3]届出・岩手県!$AA$7</f>
        <v>1</v>
      </c>
      <c r="M10" s="232">
        <f>[3]届出・岩手県!$Z$8</f>
        <v>0</v>
      </c>
      <c r="N10" s="136">
        <f>[3]届出・岩手県!$AA$8</f>
        <v>0</v>
      </c>
      <c r="O10" s="117">
        <f>[3]届出・岩手県!$Z$9</f>
        <v>29</v>
      </c>
      <c r="P10" s="231">
        <f>[3]届出・岩手県!$AA$9</f>
        <v>30</v>
      </c>
      <c r="Q10" s="251">
        <f>[3]届出・岩手県!$Z$10</f>
        <v>0</v>
      </c>
      <c r="R10" s="136">
        <f>[3]届出・岩手県!$AA$10</f>
        <v>0</v>
      </c>
      <c r="S10" s="138">
        <f>[3]届出・岩手県!$Z$11</f>
        <v>0</v>
      </c>
      <c r="T10" s="231">
        <f>[3]届出・岩手県!$AA$11</f>
        <v>0</v>
      </c>
      <c r="U10" s="133" t="s">
        <v>25</v>
      </c>
      <c r="V10" s="210" t="s">
        <v>261</v>
      </c>
      <c r="W10" s="267">
        <f>[3]届出・岩手県!$Z$12</f>
        <v>0</v>
      </c>
      <c r="X10" s="138">
        <f>[3]届出・岩手県!$AA$12</f>
        <v>0</v>
      </c>
      <c r="Y10" s="117">
        <f>[3]届出・岩手県!$Z$13</f>
        <v>1</v>
      </c>
      <c r="Z10" s="139">
        <f>[3]届出・岩手県!$AA$13</f>
        <v>1</v>
      </c>
      <c r="AA10" s="140">
        <f>[3]届出・岩手県!$Z$14</f>
        <v>0</v>
      </c>
      <c r="AB10" s="134">
        <f>[3]届出・岩手県!$AA$14</f>
        <v>0</v>
      </c>
      <c r="AC10" s="135">
        <f>[3]届出・岩手県!$Z$15</f>
        <v>0</v>
      </c>
      <c r="AD10" s="138">
        <f>[3]届出・岩手県!$AA$15</f>
        <v>0</v>
      </c>
      <c r="AE10" s="135">
        <f>[3]届出・岩手県!$Z$16</f>
        <v>0</v>
      </c>
      <c r="AF10" s="138">
        <f>[3]届出・岩手県!$AA$16</f>
        <v>0</v>
      </c>
      <c r="AG10" s="142">
        <f>[3]届出・岩手県!$Z$17</f>
        <v>0</v>
      </c>
      <c r="AH10" s="136">
        <f>[3]届出・岩手県!$AA$17</f>
        <v>0</v>
      </c>
      <c r="AI10" s="117">
        <f>[3]届出・岩手県!$Z$18</f>
        <v>6</v>
      </c>
      <c r="AJ10" s="141">
        <f>[3]届出・岩手県!$AA$18</f>
        <v>34</v>
      </c>
      <c r="AK10" s="137">
        <f>[3]届出・岩手県!$Z$19</f>
        <v>0</v>
      </c>
      <c r="AL10" s="138">
        <f>[3]届出・岩手県!$AA$19</f>
        <v>0</v>
      </c>
      <c r="AM10" s="142">
        <f>[3]届出・岩手県!$Z$20</f>
        <v>0</v>
      </c>
      <c r="AN10" s="136">
        <f>[3]届出・岩手県!$AA$20</f>
        <v>0</v>
      </c>
      <c r="AO10" s="133" t="s">
        <v>25</v>
      </c>
      <c r="AP10" s="210" t="s">
        <v>261</v>
      </c>
      <c r="AQ10" s="137">
        <f>[3]届出・岩手県!$Z$21</f>
        <v>0</v>
      </c>
      <c r="AR10" s="136">
        <f>[3]届出・岩手県!$AA$21</f>
        <v>0</v>
      </c>
      <c r="AS10" s="117">
        <f>[3]届出・岩手県!$Z$22</f>
        <v>6</v>
      </c>
      <c r="AT10" s="134">
        <f>[3]届出・岩手県!$AA$22</f>
        <v>15</v>
      </c>
      <c r="AU10" s="117">
        <f>[3]届出・岩手県!$Z$23</f>
        <v>0</v>
      </c>
      <c r="AV10" s="134">
        <f>[3]届出・岩手県!$AA$23</f>
        <v>0</v>
      </c>
      <c r="AW10" s="117">
        <f>[3]届出・岩手県!$Z$24</f>
        <v>1</v>
      </c>
      <c r="AX10" s="134">
        <f>[3]届出・岩手県!$AA$24</f>
        <v>1</v>
      </c>
      <c r="AY10" s="117">
        <f>[3]届出・岩手県!$Z$25</f>
        <v>0</v>
      </c>
      <c r="AZ10" s="134">
        <f>[3]届出・岩手県!$AA$25</f>
        <v>0</v>
      </c>
      <c r="BA10" s="117">
        <f>[3]届出・岩手県!$Z$26</f>
        <v>0</v>
      </c>
      <c r="BB10" s="134">
        <f>[3]届出・岩手県!$AA$26</f>
        <v>0</v>
      </c>
      <c r="BC10" s="117">
        <f>[3]届出・岩手県!$Z$27</f>
        <v>0</v>
      </c>
      <c r="BD10" s="134">
        <f>[3]届出・岩手県!$AA$27</f>
        <v>0</v>
      </c>
      <c r="BE10" s="117">
        <f>[3]届出・岩手県!$Z$28</f>
        <v>0</v>
      </c>
      <c r="BF10" s="134">
        <f>[3]届出・岩手県!$AA$28</f>
        <v>0</v>
      </c>
      <c r="BG10" s="117">
        <f>[3]届出・岩手県!$Z$29</f>
        <v>0</v>
      </c>
      <c r="BH10" s="134">
        <f>[3]届出・岩手県!$AA$29</f>
        <v>0</v>
      </c>
      <c r="BI10" s="133" t="s">
        <v>25</v>
      </c>
      <c r="BJ10" s="210" t="s">
        <v>261</v>
      </c>
      <c r="BK10" s="135">
        <f>[3]届出・岩手県!$Z$30</f>
        <v>0</v>
      </c>
      <c r="BL10" s="138">
        <f>[3]届出・岩手県!$AA$30</f>
        <v>0</v>
      </c>
      <c r="BM10" s="117">
        <f>[3]届出・岩手県!$Z$31</f>
        <v>0</v>
      </c>
      <c r="BN10" s="134">
        <f>[3]届出・岩手県!$AA$31</f>
        <v>0</v>
      </c>
      <c r="BO10" s="117">
        <f>[3]届出・岩手県!$Z$32</f>
        <v>1</v>
      </c>
      <c r="BP10" s="134">
        <f>[3]届出・岩手県!$AA$32</f>
        <v>80</v>
      </c>
      <c r="BQ10" s="117">
        <f>[3]届出・岩手県!$Z$33</f>
        <v>0</v>
      </c>
      <c r="BR10" s="141">
        <f>[3]届出・岩手県!$AA$33</f>
        <v>0</v>
      </c>
      <c r="BS10" s="146">
        <f>[3]届出・岩手県!$Z$34</f>
        <v>0</v>
      </c>
      <c r="BT10" s="134">
        <f>[3]届出・岩手県!$AA$34</f>
        <v>0</v>
      </c>
      <c r="BU10" s="117">
        <f>[3]届出・岩手県!$Z$35</f>
        <v>0</v>
      </c>
      <c r="BV10" s="134">
        <f>[3]届出・岩手県!$AA$35</f>
        <v>0</v>
      </c>
      <c r="BW10" s="117">
        <f>[3]届出・岩手県!$Z$36</f>
        <v>0</v>
      </c>
      <c r="BX10" s="134">
        <f>[3]届出・岩手県!$AA$36</f>
        <v>0</v>
      </c>
      <c r="BY10" s="117">
        <f>[3]届出・岩手県!$Z$37</f>
        <v>1</v>
      </c>
      <c r="BZ10" s="145">
        <f>[3]届出・岩手県!$AA$37</f>
        <v>1</v>
      </c>
      <c r="CA10" s="142">
        <f>[3]届出・岩手県!$Z$38</f>
        <v>0</v>
      </c>
      <c r="CB10" s="136">
        <f>[3]届出・岩手県!$AA$38</f>
        <v>0</v>
      </c>
      <c r="CC10" s="133" t="s">
        <v>25</v>
      </c>
      <c r="CD10" s="210" t="s">
        <v>261</v>
      </c>
      <c r="CE10" s="117">
        <f>[3]届出・岩手県!$Z$39</f>
        <v>0</v>
      </c>
      <c r="CF10" s="134">
        <f>[3]届出・岩手県!$AA$39</f>
        <v>0</v>
      </c>
      <c r="CG10" s="135">
        <f>[3]届出・岩手県!$Z$40</f>
        <v>0</v>
      </c>
      <c r="CH10" s="136">
        <f>[3]届出・岩手県!$AA$40</f>
        <v>0</v>
      </c>
      <c r="CI10" s="137">
        <f>[3]届出・岩手県!$Z$41</f>
        <v>0</v>
      </c>
      <c r="CJ10" s="136">
        <f>[3]届出・岩手県!$AA$41</f>
        <v>0</v>
      </c>
      <c r="CK10" s="117">
        <f>[3]届出・岩手県!$Z$42</f>
        <v>0</v>
      </c>
      <c r="CL10" s="134">
        <f>[3]届出・岩手県!$AA$42</f>
        <v>0</v>
      </c>
      <c r="CM10" s="117">
        <f>[3]届出・岩手県!$Z$43</f>
        <v>0</v>
      </c>
      <c r="CN10" s="134">
        <f>[3]届出・岩手県!$AA$43</f>
        <v>0</v>
      </c>
      <c r="CO10" s="117">
        <f>[3]届出・岩手県!$Z$44</f>
        <v>0</v>
      </c>
      <c r="CP10" s="134">
        <f>[3]届出・岩手県!$AA$44</f>
        <v>0</v>
      </c>
      <c r="CQ10" s="137">
        <f>[3]届出・岩手県!$Z$45</f>
        <v>0</v>
      </c>
      <c r="CR10" s="136">
        <f>[3]届出・岩手県!$AA$45</f>
        <v>0</v>
      </c>
      <c r="CS10" s="135">
        <f>[3]届出・岩手県!$Z$46</f>
        <v>1</v>
      </c>
      <c r="CT10" s="136">
        <f>[3]届出・岩手県!$AA$46</f>
        <v>15</v>
      </c>
      <c r="CU10" s="133" t="s">
        <v>25</v>
      </c>
      <c r="CV10" s="210" t="s">
        <v>261</v>
      </c>
      <c r="CW10" s="135">
        <f>[3]届出・岩手県!$Z$47</f>
        <v>0</v>
      </c>
      <c r="CX10" s="136">
        <f>[3]届出・岩手県!$AA$47</f>
        <v>0</v>
      </c>
      <c r="CY10" s="137">
        <f>[3]届出・岩手県!$Z$51</f>
        <v>0</v>
      </c>
      <c r="CZ10" s="134">
        <f>[3]届出・岩手県!$AA$51</f>
        <v>0</v>
      </c>
      <c r="DA10" s="137">
        <f>[3]届出・岩手県!$Z$48</f>
        <v>0</v>
      </c>
      <c r="DB10" s="138">
        <f>[3]届出・岩手県!$AA$48</f>
        <v>0</v>
      </c>
      <c r="DC10" s="117">
        <f>[3]届出・岩手県!$Z$49</f>
        <v>0</v>
      </c>
      <c r="DD10" s="134">
        <f>[3]届出・岩手県!$AA$49</f>
        <v>0</v>
      </c>
    </row>
    <row r="11" spans="1:108" s="77" customFormat="1" x14ac:dyDescent="0.15">
      <c r="A11" s="133" t="s">
        <v>26</v>
      </c>
      <c r="B11" s="210" t="s">
        <v>174</v>
      </c>
      <c r="C11" s="117">
        <f>[4]届出・宮城県!$Z$3</f>
        <v>0</v>
      </c>
      <c r="D11" s="231">
        <f>[4]届出・宮城県!$AA$3</f>
        <v>0</v>
      </c>
      <c r="E11" s="232">
        <f>[4]届出・宮城県!$Z$4</f>
        <v>0</v>
      </c>
      <c r="F11" s="136">
        <f>[4]届出・宮城県!$AA$4</f>
        <v>0</v>
      </c>
      <c r="G11" s="245">
        <f>[4]届出・宮城県!$Z$5</f>
        <v>0</v>
      </c>
      <c r="H11" s="231">
        <f>[4]届出・宮城県!$AA$5</f>
        <v>0</v>
      </c>
      <c r="I11" s="251">
        <f>[4]届出・宮城県!$Z$6</f>
        <v>0</v>
      </c>
      <c r="J11" s="136">
        <f>[4]届出・宮城県!$AA$6</f>
        <v>0</v>
      </c>
      <c r="K11" s="138">
        <f>[4]届出・宮城県!$Z$7</f>
        <v>0</v>
      </c>
      <c r="L11" s="255">
        <f>[4]届出・宮城県!$AA$7</f>
        <v>0</v>
      </c>
      <c r="M11" s="232">
        <f>[4]届出・宮城県!$Z$8</f>
        <v>1</v>
      </c>
      <c r="N11" s="136">
        <f>[4]届出・宮城県!$AA$8</f>
        <v>5</v>
      </c>
      <c r="O11" s="117">
        <f>[4]届出・宮城県!$Z$9</f>
        <v>0</v>
      </c>
      <c r="P11" s="231">
        <f>[4]届出・宮城県!$AA$9</f>
        <v>0</v>
      </c>
      <c r="Q11" s="251">
        <f>[4]届出・宮城県!$Z$10</f>
        <v>0</v>
      </c>
      <c r="R11" s="136">
        <f>[4]届出・宮城県!$AA$10</f>
        <v>0</v>
      </c>
      <c r="S11" s="138">
        <f>[4]届出・宮城県!$Z$11</f>
        <v>0</v>
      </c>
      <c r="T11" s="231">
        <f>[4]届出・宮城県!$AA$11</f>
        <v>0</v>
      </c>
      <c r="U11" s="133" t="s">
        <v>26</v>
      </c>
      <c r="V11" s="210" t="s">
        <v>262</v>
      </c>
      <c r="W11" s="267">
        <f>[4]届出・宮城県!$Z$12</f>
        <v>0</v>
      </c>
      <c r="X11" s="138">
        <f>[4]届出・宮城県!$AA$12</f>
        <v>0</v>
      </c>
      <c r="Y11" s="117">
        <f>[4]届出・宮城県!$Z$13</f>
        <v>0</v>
      </c>
      <c r="Z11" s="139">
        <f>[4]届出・宮城県!$AA$13</f>
        <v>0</v>
      </c>
      <c r="AA11" s="140">
        <f>[4]届出・宮城県!$Z$14</f>
        <v>0</v>
      </c>
      <c r="AB11" s="134">
        <f>[4]届出・宮城県!$AA$14</f>
        <v>0</v>
      </c>
      <c r="AC11" s="135">
        <f>[4]届出・宮城県!$Z$15</f>
        <v>0</v>
      </c>
      <c r="AD11" s="138">
        <f>[4]届出・宮城県!$AA$15</f>
        <v>0</v>
      </c>
      <c r="AE11" s="135">
        <f>[4]届出・宮城県!$Z$16</f>
        <v>0</v>
      </c>
      <c r="AF11" s="138">
        <f>[4]届出・宮城県!$AA$16</f>
        <v>0</v>
      </c>
      <c r="AG11" s="142">
        <f>[4]届出・宮城県!$Z$17</f>
        <v>0</v>
      </c>
      <c r="AH11" s="136">
        <f>[4]届出・宮城県!$AA$17</f>
        <v>0</v>
      </c>
      <c r="AI11" s="117">
        <f>[4]届出・宮城県!$Z$18</f>
        <v>0</v>
      </c>
      <c r="AJ11" s="141">
        <f>[4]届出・宮城県!$AA$18</f>
        <v>0</v>
      </c>
      <c r="AK11" s="137">
        <f>[4]届出・宮城県!$Z$19</f>
        <v>0</v>
      </c>
      <c r="AL11" s="138">
        <f>[4]届出・宮城県!$AA$19</f>
        <v>0</v>
      </c>
      <c r="AM11" s="142">
        <f>[4]届出・宮城県!$Z$20</f>
        <v>0</v>
      </c>
      <c r="AN11" s="136">
        <f>[4]届出・宮城県!$AA$20</f>
        <v>0</v>
      </c>
      <c r="AO11" s="133" t="s">
        <v>26</v>
      </c>
      <c r="AP11" s="210" t="s">
        <v>262</v>
      </c>
      <c r="AQ11" s="137">
        <f>[4]届出・宮城県!$Z$21</f>
        <v>0</v>
      </c>
      <c r="AR11" s="136">
        <f>[4]届出・宮城県!$AA$21</f>
        <v>0</v>
      </c>
      <c r="AS11" s="117">
        <f>[4]届出・宮城県!$Z$22</f>
        <v>0</v>
      </c>
      <c r="AT11" s="134">
        <f>[4]届出・宮城県!$AA$22</f>
        <v>0</v>
      </c>
      <c r="AU11" s="117">
        <f>[4]届出・宮城県!$Z$23</f>
        <v>0</v>
      </c>
      <c r="AV11" s="134">
        <f>[4]届出・宮城県!$AA$23</f>
        <v>0</v>
      </c>
      <c r="AW11" s="117">
        <f>[4]届出・宮城県!$Z$24</f>
        <v>0</v>
      </c>
      <c r="AX11" s="134">
        <f>[4]届出・宮城県!$AA$24</f>
        <v>0</v>
      </c>
      <c r="AY11" s="117">
        <f>[4]届出・宮城県!$Z$25</f>
        <v>0</v>
      </c>
      <c r="AZ11" s="134">
        <f>[4]届出・宮城県!$AA$25</f>
        <v>0</v>
      </c>
      <c r="BA11" s="117">
        <f>[4]届出・宮城県!$Z$26</f>
        <v>0</v>
      </c>
      <c r="BB11" s="134">
        <f>[4]届出・宮城県!$AA$26</f>
        <v>0</v>
      </c>
      <c r="BC11" s="117">
        <f>[4]届出・宮城県!$Z$27</f>
        <v>0</v>
      </c>
      <c r="BD11" s="134">
        <f>[4]届出・宮城県!$AA$27</f>
        <v>0</v>
      </c>
      <c r="BE11" s="117">
        <f>[4]届出・宮城県!$Z$28</f>
        <v>0</v>
      </c>
      <c r="BF11" s="134">
        <f>[4]届出・宮城県!$AA$28</f>
        <v>0</v>
      </c>
      <c r="BG11" s="117">
        <f>[4]届出・宮城県!$Z$29</f>
        <v>0</v>
      </c>
      <c r="BH11" s="134">
        <f>[4]届出・宮城県!$AA$29</f>
        <v>0</v>
      </c>
      <c r="BI11" s="133" t="s">
        <v>26</v>
      </c>
      <c r="BJ11" s="210" t="s">
        <v>262</v>
      </c>
      <c r="BK11" s="135">
        <f>[4]届出・宮城県!$Z$30</f>
        <v>0</v>
      </c>
      <c r="BL11" s="138">
        <f>[4]届出・宮城県!$AA$30</f>
        <v>0</v>
      </c>
      <c r="BM11" s="117">
        <f>[4]届出・宮城県!$Z$31</f>
        <v>0</v>
      </c>
      <c r="BN11" s="134">
        <f>[4]届出・宮城県!$AA$31</f>
        <v>0</v>
      </c>
      <c r="BO11" s="117">
        <f>[4]届出・宮城県!$Z$32</f>
        <v>0</v>
      </c>
      <c r="BP11" s="134">
        <f>[4]届出・宮城県!$AA$32</f>
        <v>0</v>
      </c>
      <c r="BQ11" s="117">
        <f>[4]届出・宮城県!$Z$33</f>
        <v>0</v>
      </c>
      <c r="BR11" s="141">
        <f>[4]届出・宮城県!$AA$33</f>
        <v>0</v>
      </c>
      <c r="BS11" s="146">
        <f>[4]届出・宮城県!$Z$34</f>
        <v>0</v>
      </c>
      <c r="BT11" s="134">
        <f>[4]届出・宮城県!$AA$34</f>
        <v>0</v>
      </c>
      <c r="BU11" s="117">
        <f>[4]届出・宮城県!$Z$35</f>
        <v>0</v>
      </c>
      <c r="BV11" s="134">
        <f>[4]届出・宮城県!$AA$35</f>
        <v>0</v>
      </c>
      <c r="BW11" s="117">
        <f>[4]届出・宮城県!$Z$36</f>
        <v>0</v>
      </c>
      <c r="BX11" s="134">
        <f>[4]届出・宮城県!$AA$36</f>
        <v>0</v>
      </c>
      <c r="BY11" s="117">
        <f>[4]届出・宮城県!$Z$37</f>
        <v>12</v>
      </c>
      <c r="BZ11" s="145">
        <f>[4]届出・宮城県!$AA$37</f>
        <v>64</v>
      </c>
      <c r="CA11" s="142">
        <f>[4]届出・宮城県!$Z$38</f>
        <v>0</v>
      </c>
      <c r="CB11" s="136">
        <f>[4]届出・宮城県!$AA$38</f>
        <v>0</v>
      </c>
      <c r="CC11" s="133" t="s">
        <v>26</v>
      </c>
      <c r="CD11" s="210" t="s">
        <v>262</v>
      </c>
      <c r="CE11" s="117">
        <f>[4]届出・宮城県!$Z$39</f>
        <v>0</v>
      </c>
      <c r="CF11" s="134">
        <f>[4]届出・宮城県!$AA$39</f>
        <v>0</v>
      </c>
      <c r="CG11" s="135">
        <f>[4]届出・宮城県!$Z$40</f>
        <v>0</v>
      </c>
      <c r="CH11" s="136">
        <f>[4]届出・宮城県!$AA$40</f>
        <v>0</v>
      </c>
      <c r="CI11" s="137">
        <f>[4]届出・宮城県!$Z$41</f>
        <v>0</v>
      </c>
      <c r="CJ11" s="136">
        <f>[4]届出・宮城県!$AA$41</f>
        <v>0</v>
      </c>
      <c r="CK11" s="117">
        <f>[4]届出・宮城県!$Z$42</f>
        <v>0</v>
      </c>
      <c r="CL11" s="134">
        <f>[4]届出・宮城県!$AA$42</f>
        <v>0</v>
      </c>
      <c r="CM11" s="117">
        <f>[4]届出・宮城県!$Z$43</f>
        <v>0</v>
      </c>
      <c r="CN11" s="134">
        <f>[4]届出・宮城県!$AA$43</f>
        <v>0</v>
      </c>
      <c r="CO11" s="117">
        <f>[4]届出・宮城県!$Z$44</f>
        <v>0</v>
      </c>
      <c r="CP11" s="134">
        <f>[4]届出・宮城県!$AA$44</f>
        <v>0</v>
      </c>
      <c r="CQ11" s="137">
        <f>[4]届出・宮城県!$Z$45</f>
        <v>0</v>
      </c>
      <c r="CR11" s="136">
        <f>[4]届出・宮城県!$AA$45</f>
        <v>0</v>
      </c>
      <c r="CS11" s="135">
        <f>[4]届出・宮城県!$Z$46</f>
        <v>0</v>
      </c>
      <c r="CT11" s="136">
        <f>[4]届出・宮城県!$AA$46</f>
        <v>0</v>
      </c>
      <c r="CU11" s="133" t="s">
        <v>26</v>
      </c>
      <c r="CV11" s="210" t="s">
        <v>262</v>
      </c>
      <c r="CW11" s="135">
        <f>[4]届出・宮城県!$Z$47</f>
        <v>0</v>
      </c>
      <c r="CX11" s="136">
        <f>[4]届出・宮城県!$AA$47</f>
        <v>0</v>
      </c>
      <c r="CY11" s="137">
        <f>[4]届出・宮城県!$Z$51</f>
        <v>0</v>
      </c>
      <c r="CZ11" s="134">
        <f>[4]届出・宮城県!$AA$51</f>
        <v>0</v>
      </c>
      <c r="DA11" s="137">
        <f>[4]届出・宮城県!$Z$48</f>
        <v>0</v>
      </c>
      <c r="DB11" s="138">
        <f>[4]届出・宮城県!$AA$48</f>
        <v>0</v>
      </c>
      <c r="DC11" s="117">
        <f>[4]届出・宮城県!$Z$49</f>
        <v>0</v>
      </c>
      <c r="DD11" s="134">
        <f>[4]届出・宮城県!$AA$49</f>
        <v>0</v>
      </c>
    </row>
    <row r="12" spans="1:108" s="77" customFormat="1" ht="18" thickBot="1" x14ac:dyDescent="0.2">
      <c r="A12" s="147" t="s">
        <v>27</v>
      </c>
      <c r="B12" s="211" t="s">
        <v>175</v>
      </c>
      <c r="C12" s="148">
        <f>[5]届出・秋田県!$Z$3</f>
        <v>0</v>
      </c>
      <c r="D12" s="233">
        <f>[5]届出・秋田県!$AA$3</f>
        <v>0</v>
      </c>
      <c r="E12" s="234">
        <f>[5]届出・秋田県!$Z$4</f>
        <v>0</v>
      </c>
      <c r="F12" s="151">
        <f>[5]届出・秋田県!$AA$4</f>
        <v>0</v>
      </c>
      <c r="G12" s="246">
        <f>[5]届出・秋田県!$Z$5</f>
        <v>0</v>
      </c>
      <c r="H12" s="233">
        <f>[5]届出・秋田県!$AA$5</f>
        <v>0</v>
      </c>
      <c r="I12" s="252">
        <f>[5]届出・秋田県!$Z$6</f>
        <v>0</v>
      </c>
      <c r="J12" s="151">
        <f>[5]届出・秋田県!$AA$6</f>
        <v>0</v>
      </c>
      <c r="K12" s="153">
        <f>[5]届出・秋田県!$Z$7</f>
        <v>1</v>
      </c>
      <c r="L12" s="256">
        <f>[5]届出・秋田県!$AA$7</f>
        <v>3</v>
      </c>
      <c r="M12" s="234">
        <f>[5]届出・秋田県!$Z$8</f>
        <v>1</v>
      </c>
      <c r="N12" s="151">
        <f>[5]届出・秋田県!$AA$8</f>
        <v>1</v>
      </c>
      <c r="O12" s="148">
        <f>[5]届出・秋田県!$Z$9</f>
        <v>2</v>
      </c>
      <c r="P12" s="233">
        <f>[5]届出・秋田県!$AA$9</f>
        <v>2</v>
      </c>
      <c r="Q12" s="252">
        <f>[5]届出・秋田県!$Z$10</f>
        <v>0</v>
      </c>
      <c r="R12" s="151">
        <f>[5]届出・秋田県!$AA$10</f>
        <v>0</v>
      </c>
      <c r="S12" s="153">
        <f>[5]届出・秋田県!$Z$11</f>
        <v>0</v>
      </c>
      <c r="T12" s="233">
        <f>[5]届出・秋田県!$AA$11</f>
        <v>0</v>
      </c>
      <c r="U12" s="147" t="s">
        <v>27</v>
      </c>
      <c r="V12" s="211" t="s">
        <v>263</v>
      </c>
      <c r="W12" s="268">
        <f>[5]届出・秋田県!$Z$12</f>
        <v>0</v>
      </c>
      <c r="X12" s="153">
        <f>[5]届出・秋田県!$AA$12</f>
        <v>0</v>
      </c>
      <c r="Y12" s="148">
        <f>[5]届出・秋田県!$Z$13</f>
        <v>0</v>
      </c>
      <c r="Z12" s="154">
        <f>[5]届出・秋田県!$AA$13</f>
        <v>0</v>
      </c>
      <c r="AA12" s="155">
        <f>[5]届出・秋田県!$Z$14</f>
        <v>0</v>
      </c>
      <c r="AB12" s="149">
        <f>[5]届出・秋田県!$AA$14</f>
        <v>0</v>
      </c>
      <c r="AC12" s="150">
        <f>[5]届出・秋田県!$Z$15</f>
        <v>0</v>
      </c>
      <c r="AD12" s="153">
        <f>[5]届出・秋田県!$AA$15</f>
        <v>0</v>
      </c>
      <c r="AE12" s="150">
        <f>[5]届出・秋田県!$Z$16</f>
        <v>0</v>
      </c>
      <c r="AF12" s="153">
        <f>[5]届出・秋田県!$AA$16</f>
        <v>0</v>
      </c>
      <c r="AG12" s="157">
        <f>[5]届出・秋田県!$Z$17</f>
        <v>0</v>
      </c>
      <c r="AH12" s="151">
        <f>[5]届出・秋田県!$AA$17</f>
        <v>0</v>
      </c>
      <c r="AI12" s="148">
        <f>[5]届出・秋田県!$Z$18</f>
        <v>0</v>
      </c>
      <c r="AJ12" s="156">
        <f>[5]届出・秋田県!$AA$18</f>
        <v>0</v>
      </c>
      <c r="AK12" s="152">
        <f>[5]届出・秋田県!$Z$19</f>
        <v>0</v>
      </c>
      <c r="AL12" s="153">
        <f>[5]届出・秋田県!$AA$19</f>
        <v>0</v>
      </c>
      <c r="AM12" s="157">
        <f>[5]届出・秋田県!$Z$20</f>
        <v>0</v>
      </c>
      <c r="AN12" s="151">
        <f>[5]届出・秋田県!$AA$20</f>
        <v>0</v>
      </c>
      <c r="AO12" s="147" t="s">
        <v>27</v>
      </c>
      <c r="AP12" s="211" t="s">
        <v>263</v>
      </c>
      <c r="AQ12" s="152">
        <f>[5]届出・秋田県!$Z$21</f>
        <v>0</v>
      </c>
      <c r="AR12" s="151">
        <f>[5]届出・秋田県!$AA$21</f>
        <v>0</v>
      </c>
      <c r="AS12" s="148">
        <f>[5]届出・秋田県!$Z$22</f>
        <v>0</v>
      </c>
      <c r="AT12" s="149">
        <f>[5]届出・秋田県!$AA$22</f>
        <v>0</v>
      </c>
      <c r="AU12" s="148">
        <f>[5]届出・秋田県!$Z$23</f>
        <v>0</v>
      </c>
      <c r="AV12" s="149">
        <f>[5]届出・秋田県!$AA$23</f>
        <v>0</v>
      </c>
      <c r="AW12" s="148">
        <f>[5]届出・秋田県!$Z$24</f>
        <v>0</v>
      </c>
      <c r="AX12" s="149">
        <f>[5]届出・秋田県!$AA$24</f>
        <v>0</v>
      </c>
      <c r="AY12" s="148">
        <f>[5]届出・秋田県!$Z$25</f>
        <v>0</v>
      </c>
      <c r="AZ12" s="149">
        <f>[5]届出・秋田県!$AA$25</f>
        <v>0</v>
      </c>
      <c r="BA12" s="148">
        <f>[5]届出・秋田県!$Z$26</f>
        <v>0</v>
      </c>
      <c r="BB12" s="149">
        <f>[5]届出・秋田県!$AA$26</f>
        <v>0</v>
      </c>
      <c r="BC12" s="148">
        <f>[5]届出・秋田県!$Z$27</f>
        <v>0</v>
      </c>
      <c r="BD12" s="149">
        <f>[5]届出・秋田県!$AA$27</f>
        <v>0</v>
      </c>
      <c r="BE12" s="148">
        <f>[5]届出・秋田県!$Z$28</f>
        <v>0</v>
      </c>
      <c r="BF12" s="149">
        <f>[5]届出・秋田県!$AA$28</f>
        <v>0</v>
      </c>
      <c r="BG12" s="148">
        <f>[5]届出・秋田県!$Z$29</f>
        <v>0</v>
      </c>
      <c r="BH12" s="149">
        <f>[5]届出・秋田県!$AA$29</f>
        <v>0</v>
      </c>
      <c r="BI12" s="147" t="s">
        <v>27</v>
      </c>
      <c r="BJ12" s="211" t="s">
        <v>263</v>
      </c>
      <c r="BK12" s="150">
        <f>[5]届出・秋田県!$Z$30</f>
        <v>0</v>
      </c>
      <c r="BL12" s="153">
        <f>[5]届出・秋田県!$AA$30</f>
        <v>0</v>
      </c>
      <c r="BM12" s="148">
        <f>[5]届出・秋田県!$Z$31</f>
        <v>0</v>
      </c>
      <c r="BN12" s="149">
        <f>[5]届出・秋田県!$AA$31</f>
        <v>0</v>
      </c>
      <c r="BO12" s="148">
        <f>[5]届出・秋田県!$Z$32</f>
        <v>0</v>
      </c>
      <c r="BP12" s="149">
        <f>[5]届出・秋田県!$AA$32</f>
        <v>0</v>
      </c>
      <c r="BQ12" s="148">
        <f>[5]届出・秋田県!$Z$33</f>
        <v>0</v>
      </c>
      <c r="BR12" s="156">
        <f>[5]届出・秋田県!$AA$33</f>
        <v>0</v>
      </c>
      <c r="BS12" s="158">
        <f>[5]届出・秋田県!$Z$34</f>
        <v>0</v>
      </c>
      <c r="BT12" s="149">
        <f>[5]届出・秋田県!$AA$34</f>
        <v>0</v>
      </c>
      <c r="BU12" s="148">
        <f>[5]届出・秋田県!$Z$35</f>
        <v>0</v>
      </c>
      <c r="BV12" s="149">
        <f>[5]届出・秋田県!$AA$35</f>
        <v>0</v>
      </c>
      <c r="BW12" s="148">
        <f>[5]届出・秋田県!$Z$36</f>
        <v>0</v>
      </c>
      <c r="BX12" s="149">
        <f>[5]届出・秋田県!$AA$36</f>
        <v>0</v>
      </c>
      <c r="BY12" s="148">
        <f>[5]届出・秋田県!$Z$37</f>
        <v>8</v>
      </c>
      <c r="BZ12" s="159">
        <f>[5]届出・秋田県!$AA$37</f>
        <v>32</v>
      </c>
      <c r="CA12" s="157">
        <f>[5]届出・秋田県!$Z$38</f>
        <v>0</v>
      </c>
      <c r="CB12" s="151">
        <f>[5]届出・秋田県!$AA$38</f>
        <v>0</v>
      </c>
      <c r="CC12" s="147" t="s">
        <v>27</v>
      </c>
      <c r="CD12" s="211" t="s">
        <v>263</v>
      </c>
      <c r="CE12" s="148">
        <f>[5]届出・秋田県!$Z$39</f>
        <v>0</v>
      </c>
      <c r="CF12" s="149">
        <f>[5]届出・秋田県!$AA$39</f>
        <v>0</v>
      </c>
      <c r="CG12" s="150">
        <f>[5]届出・秋田県!$Z$40</f>
        <v>0</v>
      </c>
      <c r="CH12" s="151">
        <f>[5]届出・秋田県!$AA$40</f>
        <v>13</v>
      </c>
      <c r="CI12" s="152">
        <f>[5]届出・秋田県!$Z$41</f>
        <v>1</v>
      </c>
      <c r="CJ12" s="151">
        <f>[5]届出・秋田県!$AA$41</f>
        <v>14</v>
      </c>
      <c r="CK12" s="148">
        <f>[5]届出・秋田県!$Z$42</f>
        <v>0</v>
      </c>
      <c r="CL12" s="149">
        <f>[5]届出・秋田県!$AA$42</f>
        <v>0</v>
      </c>
      <c r="CM12" s="148">
        <f>[5]届出・秋田県!$Z$43</f>
        <v>0</v>
      </c>
      <c r="CN12" s="149">
        <f>[5]届出・秋田県!$AA$43</f>
        <v>0</v>
      </c>
      <c r="CO12" s="148">
        <f>[5]届出・秋田県!$Z$44</f>
        <v>0</v>
      </c>
      <c r="CP12" s="149">
        <f>[5]届出・秋田県!$AA$44</f>
        <v>0</v>
      </c>
      <c r="CQ12" s="152">
        <f>[5]届出・秋田県!$Z$45</f>
        <v>0</v>
      </c>
      <c r="CR12" s="151">
        <f>[5]届出・秋田県!$AA$45</f>
        <v>0</v>
      </c>
      <c r="CS12" s="150">
        <f>[5]届出・秋田県!$Z$46</f>
        <v>0</v>
      </c>
      <c r="CT12" s="151">
        <f>[5]届出・秋田県!$AA$46</f>
        <v>0</v>
      </c>
      <c r="CU12" s="147" t="s">
        <v>27</v>
      </c>
      <c r="CV12" s="211" t="s">
        <v>263</v>
      </c>
      <c r="CW12" s="150">
        <f>[5]届出・秋田県!$Z$47</f>
        <v>0</v>
      </c>
      <c r="CX12" s="151">
        <f>[5]届出・秋田県!$AA$47</f>
        <v>0</v>
      </c>
      <c r="CY12" s="152">
        <f>[5]届出・秋田県!$Z$51</f>
        <v>0</v>
      </c>
      <c r="CZ12" s="149">
        <f>[5]届出・秋田県!$AA$51</f>
        <v>0</v>
      </c>
      <c r="DA12" s="152">
        <f>[5]届出・秋田県!$Z$48</f>
        <v>0</v>
      </c>
      <c r="DB12" s="153">
        <f>[5]届出・秋田県!$AA$48</f>
        <v>0</v>
      </c>
      <c r="DC12" s="148">
        <f>[5]届出・秋田県!$Z$49</f>
        <v>0</v>
      </c>
      <c r="DD12" s="149">
        <f>[5]届出・秋田県!$AA$49</f>
        <v>0</v>
      </c>
    </row>
    <row r="13" spans="1:108" s="77" customFormat="1" x14ac:dyDescent="0.15">
      <c r="A13" s="116" t="s">
        <v>28</v>
      </c>
      <c r="B13" s="209" t="s">
        <v>215</v>
      </c>
      <c r="C13" s="119">
        <f>[6]届出・山形県!$Z$3</f>
        <v>0</v>
      </c>
      <c r="D13" s="235">
        <f>[6]届出・山形県!$AA$3</f>
        <v>0</v>
      </c>
      <c r="E13" s="230">
        <f>[6]届出・山形県!$Z$4</f>
        <v>0</v>
      </c>
      <c r="F13" s="121">
        <f>[6]届出・山形県!$AA$4</f>
        <v>0</v>
      </c>
      <c r="G13" s="247">
        <f>[6]届出・山形県!$Z$5</f>
        <v>0</v>
      </c>
      <c r="H13" s="235">
        <f>[6]届出・山形県!$AA$5</f>
        <v>0</v>
      </c>
      <c r="I13" s="253">
        <f>[6]届出・山形県!$Z$6</f>
        <v>0</v>
      </c>
      <c r="J13" s="121">
        <f>[6]届出・山形県!$AA$6</f>
        <v>0</v>
      </c>
      <c r="K13" s="123">
        <f>[6]届出・山形県!$Z$7</f>
        <v>2</v>
      </c>
      <c r="L13" s="257">
        <f>[6]届出・山形県!$AA$7</f>
        <v>2</v>
      </c>
      <c r="M13" s="230">
        <f>[6]届出・山形県!$Z$8</f>
        <v>3</v>
      </c>
      <c r="N13" s="121">
        <f>[6]届出・山形県!$AA$8</f>
        <v>75</v>
      </c>
      <c r="O13" s="119">
        <f>[6]届出・山形県!$Z$9</f>
        <v>3</v>
      </c>
      <c r="P13" s="235">
        <f>[6]届出・山形県!$AA$9</f>
        <v>3</v>
      </c>
      <c r="Q13" s="253">
        <f>[6]届出・山形県!$Z$10</f>
        <v>0</v>
      </c>
      <c r="R13" s="121">
        <f>[6]届出・山形県!$AA$10</f>
        <v>0</v>
      </c>
      <c r="S13" s="123">
        <f>[6]届出・山形県!$Z$11</f>
        <v>0</v>
      </c>
      <c r="T13" s="235">
        <f>[6]届出・山形県!$AA$11</f>
        <v>0</v>
      </c>
      <c r="U13" s="116" t="s">
        <v>28</v>
      </c>
      <c r="V13" s="209" t="s">
        <v>214</v>
      </c>
      <c r="W13" s="266">
        <f>[6]届出・山形県!$Z$12</f>
        <v>0</v>
      </c>
      <c r="X13" s="123">
        <f>[6]届出・山形県!$AA$12</f>
        <v>0</v>
      </c>
      <c r="Y13" s="119">
        <f>[6]届出・山形県!$Z$13</f>
        <v>0</v>
      </c>
      <c r="Z13" s="124">
        <f>[6]届出・山形県!$AA$13</f>
        <v>0</v>
      </c>
      <c r="AA13" s="125">
        <f>[6]届出・山形県!$Z$14</f>
        <v>0</v>
      </c>
      <c r="AB13" s="118">
        <f>[6]届出・山形県!$AA$14</f>
        <v>0</v>
      </c>
      <c r="AC13" s="120">
        <f>[6]届出・山形県!$Z$15</f>
        <v>0</v>
      </c>
      <c r="AD13" s="123">
        <f>[6]届出・山形県!$AA$15</f>
        <v>0</v>
      </c>
      <c r="AE13" s="120">
        <f>[6]届出・山形県!$Z$16</f>
        <v>0</v>
      </c>
      <c r="AF13" s="123">
        <f>[6]届出・山形県!$AA$16</f>
        <v>0</v>
      </c>
      <c r="AG13" s="127">
        <f>[6]届出・山形県!$Z$17</f>
        <v>0</v>
      </c>
      <c r="AH13" s="121">
        <f>[6]届出・山形県!$AA$17</f>
        <v>0</v>
      </c>
      <c r="AI13" s="119">
        <f>[6]届出・山形県!$Z$18</f>
        <v>0</v>
      </c>
      <c r="AJ13" s="126">
        <f>[6]届出・山形県!$AA$18</f>
        <v>0</v>
      </c>
      <c r="AK13" s="122">
        <f>[6]届出・山形県!$Z$19</f>
        <v>0</v>
      </c>
      <c r="AL13" s="123">
        <f>[6]届出・山形県!$AA$19</f>
        <v>0</v>
      </c>
      <c r="AM13" s="127">
        <f>[6]届出・山形県!$Z$20</f>
        <v>0</v>
      </c>
      <c r="AN13" s="121">
        <f>[6]届出・山形県!$AA$20</f>
        <v>0</v>
      </c>
      <c r="AO13" s="116" t="s">
        <v>28</v>
      </c>
      <c r="AP13" s="209" t="s">
        <v>214</v>
      </c>
      <c r="AQ13" s="122">
        <f>[6]届出・山形県!$Z$21</f>
        <v>0</v>
      </c>
      <c r="AR13" s="121">
        <f>[6]届出・山形県!$AA$21</f>
        <v>0</v>
      </c>
      <c r="AS13" s="119">
        <f>[6]届出・山形県!$Z$22</f>
        <v>0</v>
      </c>
      <c r="AT13" s="118">
        <f>[6]届出・山形県!$AA$22</f>
        <v>0</v>
      </c>
      <c r="AU13" s="119">
        <f>[6]届出・山形県!$Z$23</f>
        <v>0</v>
      </c>
      <c r="AV13" s="118">
        <f>[6]届出・山形県!$AA$23</f>
        <v>0</v>
      </c>
      <c r="AW13" s="119">
        <f>[6]届出・山形県!$Z$24</f>
        <v>0</v>
      </c>
      <c r="AX13" s="118">
        <f>[6]届出・山形県!$AA$24</f>
        <v>0</v>
      </c>
      <c r="AY13" s="119">
        <f>[6]届出・山形県!$Z$25</f>
        <v>0</v>
      </c>
      <c r="AZ13" s="118">
        <f>[6]届出・山形県!$AA$25</f>
        <v>0</v>
      </c>
      <c r="BA13" s="119">
        <f>[6]届出・山形県!$Z$26</f>
        <v>0</v>
      </c>
      <c r="BB13" s="118">
        <f>[6]届出・山形県!$AA$26</f>
        <v>0</v>
      </c>
      <c r="BC13" s="119">
        <f>[6]届出・山形県!$Z$27</f>
        <v>0</v>
      </c>
      <c r="BD13" s="118">
        <f>[6]届出・山形県!$AA$27</f>
        <v>0</v>
      </c>
      <c r="BE13" s="119">
        <f>[6]届出・山形県!$Z$28</f>
        <v>0</v>
      </c>
      <c r="BF13" s="118">
        <f>[6]届出・山形県!$AA$28</f>
        <v>0</v>
      </c>
      <c r="BG13" s="119">
        <f>[6]届出・山形県!$Z$29</f>
        <v>0</v>
      </c>
      <c r="BH13" s="118">
        <f>[6]届出・山形県!$AA$29</f>
        <v>0</v>
      </c>
      <c r="BI13" s="116" t="s">
        <v>28</v>
      </c>
      <c r="BJ13" s="209" t="s">
        <v>214</v>
      </c>
      <c r="BK13" s="120">
        <f>[6]届出・山形県!$Z$30</f>
        <v>0</v>
      </c>
      <c r="BL13" s="123">
        <f>[6]届出・山形県!$AA$30</f>
        <v>0</v>
      </c>
      <c r="BM13" s="119">
        <f>[6]届出・山形県!$Z$31</f>
        <v>0</v>
      </c>
      <c r="BN13" s="118">
        <f>[6]届出・山形県!$AA$31</f>
        <v>0</v>
      </c>
      <c r="BO13" s="119">
        <f>[6]届出・山形県!$Z$32</f>
        <v>0</v>
      </c>
      <c r="BP13" s="118">
        <f>[6]届出・山形県!$AA$32</f>
        <v>0</v>
      </c>
      <c r="BQ13" s="119">
        <f>[6]届出・山形県!$Z$33</f>
        <v>2</v>
      </c>
      <c r="BR13" s="126">
        <f>[6]届出・山形県!$AA$33</f>
        <v>121</v>
      </c>
      <c r="BS13" s="160">
        <f>[6]届出・山形県!$Z$34</f>
        <v>0</v>
      </c>
      <c r="BT13" s="118">
        <f>[6]届出・山形県!$AA$34</f>
        <v>0</v>
      </c>
      <c r="BU13" s="119">
        <f>[6]届出・山形県!$Z$35</f>
        <v>0</v>
      </c>
      <c r="BV13" s="118">
        <f>[6]届出・山形県!$AA$35</f>
        <v>0</v>
      </c>
      <c r="BW13" s="119">
        <f>[6]届出・山形県!$Z$36</f>
        <v>0</v>
      </c>
      <c r="BX13" s="118">
        <f>[6]届出・山形県!$AA$36</f>
        <v>0</v>
      </c>
      <c r="BY13" s="128">
        <f>[6]届出・山形県!$Z$37</f>
        <v>86</v>
      </c>
      <c r="BZ13" s="132">
        <f>[6]届出・山形県!$AA$37</f>
        <v>120</v>
      </c>
      <c r="CA13" s="127">
        <f>[6]届出・山形県!$Z$38</f>
        <v>0</v>
      </c>
      <c r="CB13" s="121">
        <f>[6]届出・山形県!$AA$38</f>
        <v>0</v>
      </c>
      <c r="CC13" s="116" t="s">
        <v>28</v>
      </c>
      <c r="CD13" s="209" t="s">
        <v>214</v>
      </c>
      <c r="CE13" s="119">
        <f>[6]届出・山形県!$Z$39</f>
        <v>0</v>
      </c>
      <c r="CF13" s="118">
        <f>[6]届出・山形県!$AA$39</f>
        <v>0</v>
      </c>
      <c r="CG13" s="120">
        <f>[6]届出・山形県!$Z$40</f>
        <v>0</v>
      </c>
      <c r="CH13" s="121">
        <f>[6]届出・山形県!$AA$40</f>
        <v>0</v>
      </c>
      <c r="CI13" s="122">
        <f>[6]届出・山形県!$Z$41</f>
        <v>0</v>
      </c>
      <c r="CJ13" s="121">
        <f>[6]届出・山形県!$AA$41</f>
        <v>0</v>
      </c>
      <c r="CK13" s="119">
        <f>[6]届出・山形県!$Z$42</f>
        <v>0</v>
      </c>
      <c r="CL13" s="118">
        <f>[6]届出・山形県!$AA$42</f>
        <v>0</v>
      </c>
      <c r="CM13" s="119">
        <f>[6]届出・山形県!$Z$43</f>
        <v>0</v>
      </c>
      <c r="CN13" s="118">
        <f>[6]届出・山形県!$AA$43</f>
        <v>0</v>
      </c>
      <c r="CO13" s="119">
        <f>[6]届出・山形県!$Z$44</f>
        <v>0</v>
      </c>
      <c r="CP13" s="118">
        <f>[6]届出・山形県!$AA$44</f>
        <v>0</v>
      </c>
      <c r="CQ13" s="122">
        <f>[6]届出・山形県!$Z$45</f>
        <v>0</v>
      </c>
      <c r="CR13" s="121">
        <f>[6]届出・山形県!$AA$45</f>
        <v>0</v>
      </c>
      <c r="CS13" s="120">
        <f>[6]届出・山形県!$Z$46</f>
        <v>0</v>
      </c>
      <c r="CT13" s="121">
        <f>[6]届出・山形県!$AA$46</f>
        <v>0</v>
      </c>
      <c r="CU13" s="116" t="s">
        <v>28</v>
      </c>
      <c r="CV13" s="209" t="s">
        <v>214</v>
      </c>
      <c r="CW13" s="120">
        <f>[6]届出・山形県!$Z$47</f>
        <v>0</v>
      </c>
      <c r="CX13" s="121">
        <f>[6]届出・山形県!$AA$47</f>
        <v>0</v>
      </c>
      <c r="CY13" s="122">
        <f>[6]届出・山形県!$Z$51</f>
        <v>0</v>
      </c>
      <c r="CZ13" s="118">
        <f>[6]届出・山形県!$AA$51</f>
        <v>0</v>
      </c>
      <c r="DA13" s="122">
        <f>[6]届出・山形県!$Z$48</f>
        <v>0</v>
      </c>
      <c r="DB13" s="123">
        <f>[6]届出・山形県!$AA$48</f>
        <v>0</v>
      </c>
      <c r="DC13" s="119">
        <f>[6]届出・山形県!$Z$49</f>
        <v>0</v>
      </c>
      <c r="DD13" s="118">
        <f>[6]届出・山形県!$AA$49</f>
        <v>0</v>
      </c>
    </row>
    <row r="14" spans="1:108" s="77" customFormat="1" x14ac:dyDescent="0.15">
      <c r="A14" s="133" t="s">
        <v>29</v>
      </c>
      <c r="B14" s="210" t="s">
        <v>217</v>
      </c>
      <c r="C14" s="117">
        <f>[7]届出・福島県!$Z$3</f>
        <v>0</v>
      </c>
      <c r="D14" s="231">
        <f>[7]届出・福島県!$AA$3</f>
        <v>0</v>
      </c>
      <c r="E14" s="232">
        <f>[7]届出・福島県!$Z$4</f>
        <v>0</v>
      </c>
      <c r="F14" s="136">
        <f>[7]届出・福島県!$AA$4</f>
        <v>0</v>
      </c>
      <c r="G14" s="245">
        <f>[7]届出・福島県!$Z$5</f>
        <v>0</v>
      </c>
      <c r="H14" s="231">
        <f>[7]届出・福島県!$AA$5</f>
        <v>0</v>
      </c>
      <c r="I14" s="251">
        <f>[7]届出・福島県!$Z$6</f>
        <v>0</v>
      </c>
      <c r="J14" s="136">
        <f>[7]届出・福島県!$AA$6</f>
        <v>0</v>
      </c>
      <c r="K14" s="138">
        <f>[7]届出・福島県!$Z$7</f>
        <v>0</v>
      </c>
      <c r="L14" s="255">
        <f>[7]届出・福島県!$AA$7</f>
        <v>0</v>
      </c>
      <c r="M14" s="232">
        <f>[7]届出・福島県!$Z$8</f>
        <v>0</v>
      </c>
      <c r="N14" s="136">
        <f>[7]届出・福島県!$AA$8</f>
        <v>0</v>
      </c>
      <c r="O14" s="117">
        <f>[7]届出・福島県!$Z$9</f>
        <v>1</v>
      </c>
      <c r="P14" s="231">
        <f>[7]届出・福島県!$AA$9</f>
        <v>1</v>
      </c>
      <c r="Q14" s="251">
        <f>[7]届出・福島県!$Z$10</f>
        <v>0</v>
      </c>
      <c r="R14" s="136">
        <f>[7]届出・福島県!$AA$10</f>
        <v>0</v>
      </c>
      <c r="S14" s="138">
        <f>[7]届出・福島県!$Z$11</f>
        <v>0</v>
      </c>
      <c r="T14" s="231">
        <f>[7]届出・福島県!$AA$11</f>
        <v>0</v>
      </c>
      <c r="U14" s="133" t="s">
        <v>29</v>
      </c>
      <c r="V14" s="210" t="s">
        <v>216</v>
      </c>
      <c r="W14" s="267">
        <f>[7]届出・福島県!$Z$12</f>
        <v>0</v>
      </c>
      <c r="X14" s="138">
        <f>[7]届出・福島県!$AA$12</f>
        <v>0</v>
      </c>
      <c r="Y14" s="117">
        <f>[7]届出・福島県!$Z$13</f>
        <v>0</v>
      </c>
      <c r="Z14" s="139">
        <f>[7]届出・福島県!$AA$13</f>
        <v>0</v>
      </c>
      <c r="AA14" s="140">
        <f>[7]届出・福島県!$Z$14</f>
        <v>0</v>
      </c>
      <c r="AB14" s="134">
        <f>[7]届出・福島県!$AA$14</f>
        <v>0</v>
      </c>
      <c r="AC14" s="135">
        <f>[7]届出・福島県!$Z$15</f>
        <v>0</v>
      </c>
      <c r="AD14" s="138">
        <f>[7]届出・福島県!$AA$15</f>
        <v>0</v>
      </c>
      <c r="AE14" s="135">
        <f>[7]届出・福島県!$Z$16</f>
        <v>0</v>
      </c>
      <c r="AF14" s="138">
        <f>[7]届出・福島県!$AA$16</f>
        <v>0</v>
      </c>
      <c r="AG14" s="142">
        <f>[7]届出・福島県!$Z$17</f>
        <v>0</v>
      </c>
      <c r="AH14" s="136">
        <f>[7]届出・福島県!$AA$17</f>
        <v>0</v>
      </c>
      <c r="AI14" s="117">
        <f>[7]届出・福島県!$Z$18</f>
        <v>1</v>
      </c>
      <c r="AJ14" s="141">
        <f>[7]届出・福島県!$AA$18</f>
        <v>4</v>
      </c>
      <c r="AK14" s="137">
        <f>[7]届出・福島県!$Z$19</f>
        <v>0</v>
      </c>
      <c r="AL14" s="138">
        <f>[7]届出・福島県!$AA$19</f>
        <v>0</v>
      </c>
      <c r="AM14" s="142">
        <f>[7]届出・福島県!$Z$20</f>
        <v>0</v>
      </c>
      <c r="AN14" s="136">
        <f>[7]届出・福島県!$AA$20</f>
        <v>0</v>
      </c>
      <c r="AO14" s="133" t="s">
        <v>29</v>
      </c>
      <c r="AP14" s="210" t="s">
        <v>216</v>
      </c>
      <c r="AQ14" s="137">
        <f>[7]届出・福島県!$Z$21</f>
        <v>0</v>
      </c>
      <c r="AR14" s="136">
        <f>[7]届出・福島県!$AA$21</f>
        <v>0</v>
      </c>
      <c r="AS14" s="117">
        <f>[7]届出・福島県!$Z$22</f>
        <v>0</v>
      </c>
      <c r="AT14" s="134">
        <f>[7]届出・福島県!$AA$22</f>
        <v>0</v>
      </c>
      <c r="AU14" s="117">
        <f>[7]届出・福島県!$Z$23</f>
        <v>0</v>
      </c>
      <c r="AV14" s="134">
        <f>[7]届出・福島県!$AA$23</f>
        <v>0</v>
      </c>
      <c r="AW14" s="117">
        <f>[7]届出・福島県!$Z$24</f>
        <v>0</v>
      </c>
      <c r="AX14" s="134">
        <f>[7]届出・福島県!$AA$24</f>
        <v>0</v>
      </c>
      <c r="AY14" s="117">
        <f>[7]届出・福島県!$Z$25</f>
        <v>0</v>
      </c>
      <c r="AZ14" s="134">
        <f>[7]届出・福島県!$AA$25</f>
        <v>0</v>
      </c>
      <c r="BA14" s="117">
        <f>[7]届出・福島県!$Z$26</f>
        <v>0</v>
      </c>
      <c r="BB14" s="134">
        <f>[7]届出・福島県!$AA$26</f>
        <v>0</v>
      </c>
      <c r="BC14" s="117">
        <f>[7]届出・福島県!$Z$27</f>
        <v>0</v>
      </c>
      <c r="BD14" s="134">
        <f>[7]届出・福島県!$AA$27</f>
        <v>0</v>
      </c>
      <c r="BE14" s="117">
        <f>[7]届出・福島県!$Z$28</f>
        <v>0</v>
      </c>
      <c r="BF14" s="134">
        <f>[7]届出・福島県!$AA$28</f>
        <v>0</v>
      </c>
      <c r="BG14" s="117">
        <f>[7]届出・福島県!$Z$29</f>
        <v>0</v>
      </c>
      <c r="BH14" s="134">
        <f>[7]届出・福島県!$AA$29</f>
        <v>0</v>
      </c>
      <c r="BI14" s="133" t="s">
        <v>29</v>
      </c>
      <c r="BJ14" s="210" t="s">
        <v>216</v>
      </c>
      <c r="BK14" s="135">
        <f>[7]届出・福島県!$Z$30</f>
        <v>0</v>
      </c>
      <c r="BL14" s="138">
        <f>[7]届出・福島県!$AA$30</f>
        <v>0</v>
      </c>
      <c r="BM14" s="117">
        <f>[7]届出・福島県!$Z$31</f>
        <v>1</v>
      </c>
      <c r="BN14" s="134">
        <f>[7]届出・福島県!$AA$31</f>
        <v>153</v>
      </c>
      <c r="BO14" s="117">
        <f>[7]届出・福島県!$Z$32</f>
        <v>0</v>
      </c>
      <c r="BP14" s="134">
        <f>[7]届出・福島県!$AA$32</f>
        <v>0</v>
      </c>
      <c r="BQ14" s="117">
        <f>[7]届出・福島県!$Z$33</f>
        <v>0</v>
      </c>
      <c r="BR14" s="141">
        <f>[7]届出・福島県!$AA$33</f>
        <v>0</v>
      </c>
      <c r="BS14" s="146">
        <f>[7]届出・福島県!$Z$34</f>
        <v>0</v>
      </c>
      <c r="BT14" s="134">
        <f>[7]届出・福島県!$AA$34</f>
        <v>0</v>
      </c>
      <c r="BU14" s="117">
        <f>[7]届出・福島県!$Z$35</f>
        <v>0</v>
      </c>
      <c r="BV14" s="134">
        <f>[7]届出・福島県!$AA$35</f>
        <v>0</v>
      </c>
      <c r="BW14" s="117">
        <f>[7]届出・福島県!$Z$36</f>
        <v>0</v>
      </c>
      <c r="BX14" s="134">
        <f>[7]届出・福島県!$AA$36</f>
        <v>0</v>
      </c>
      <c r="BY14" s="117">
        <f>[7]届出・福島県!$Z$37</f>
        <v>3</v>
      </c>
      <c r="BZ14" s="145">
        <f>[7]届出・福島県!$AA$37</f>
        <v>14</v>
      </c>
      <c r="CA14" s="142">
        <f>[7]届出・福島県!$Z$38</f>
        <v>0</v>
      </c>
      <c r="CB14" s="136">
        <f>[7]届出・福島県!$AA$38</f>
        <v>0</v>
      </c>
      <c r="CC14" s="133" t="s">
        <v>29</v>
      </c>
      <c r="CD14" s="210" t="s">
        <v>216</v>
      </c>
      <c r="CE14" s="117">
        <f>[7]届出・福島県!$Z$39</f>
        <v>0</v>
      </c>
      <c r="CF14" s="134">
        <f>[7]届出・福島県!$AA$39</f>
        <v>0</v>
      </c>
      <c r="CG14" s="135">
        <f>[7]届出・福島県!$Z$40</f>
        <v>0</v>
      </c>
      <c r="CH14" s="136">
        <f>[7]届出・福島県!$AA$40</f>
        <v>0</v>
      </c>
      <c r="CI14" s="137">
        <f>[7]届出・福島県!$Z$41</f>
        <v>1</v>
      </c>
      <c r="CJ14" s="136">
        <f>[7]届出・福島県!$AA$41</f>
        <v>4</v>
      </c>
      <c r="CK14" s="117">
        <f>[7]届出・福島県!$Z$42</f>
        <v>0</v>
      </c>
      <c r="CL14" s="134">
        <f>[7]届出・福島県!$AA$42</f>
        <v>0</v>
      </c>
      <c r="CM14" s="117">
        <f>[7]届出・福島県!$Z$43</f>
        <v>0</v>
      </c>
      <c r="CN14" s="134">
        <f>[7]届出・福島県!$AA$43</f>
        <v>0</v>
      </c>
      <c r="CO14" s="117">
        <f>[7]届出・福島県!$Z$44</f>
        <v>0</v>
      </c>
      <c r="CP14" s="134">
        <f>[7]届出・福島県!$AA$44</f>
        <v>0</v>
      </c>
      <c r="CQ14" s="137">
        <f>[7]届出・福島県!$Z$45</f>
        <v>0</v>
      </c>
      <c r="CR14" s="136">
        <f>[7]届出・福島県!$AA$45</f>
        <v>0</v>
      </c>
      <c r="CS14" s="135">
        <f>[7]届出・福島県!$Z$46</f>
        <v>0</v>
      </c>
      <c r="CT14" s="136">
        <f>[7]届出・福島県!$AA$46</f>
        <v>0</v>
      </c>
      <c r="CU14" s="133" t="s">
        <v>29</v>
      </c>
      <c r="CV14" s="210" t="s">
        <v>216</v>
      </c>
      <c r="CW14" s="135">
        <f>[7]届出・福島県!$Z$47</f>
        <v>0</v>
      </c>
      <c r="CX14" s="136">
        <f>[7]届出・福島県!$AA$47</f>
        <v>0</v>
      </c>
      <c r="CY14" s="137">
        <f>[7]届出・福島県!$Z$51</f>
        <v>0</v>
      </c>
      <c r="CZ14" s="134">
        <f>[7]届出・福島県!$AA$51</f>
        <v>0</v>
      </c>
      <c r="DA14" s="137">
        <f>[7]届出・福島県!$Z$48</f>
        <v>0</v>
      </c>
      <c r="DB14" s="138">
        <f>[7]届出・福島県!$AA$48</f>
        <v>0</v>
      </c>
      <c r="DC14" s="117">
        <f>[7]届出・福島県!$Z$49</f>
        <v>0</v>
      </c>
      <c r="DD14" s="134">
        <f>[7]届出・福島県!$AA$49</f>
        <v>0</v>
      </c>
    </row>
    <row r="15" spans="1:108" s="77" customFormat="1" x14ac:dyDescent="0.15">
      <c r="A15" s="133" t="s">
        <v>137</v>
      </c>
      <c r="B15" s="210" t="s">
        <v>219</v>
      </c>
      <c r="C15" s="117">
        <f>[8]届出・茨城県!$Z$3</f>
        <v>0</v>
      </c>
      <c r="D15" s="231">
        <f>[8]届出・茨城県!$AA$3</f>
        <v>0</v>
      </c>
      <c r="E15" s="232">
        <f>[8]届出・茨城県!$Z$4</f>
        <v>0</v>
      </c>
      <c r="F15" s="136">
        <f>[8]届出・茨城県!$AA$4</f>
        <v>0</v>
      </c>
      <c r="G15" s="245">
        <f>[8]届出・茨城県!$Z$5</f>
        <v>0</v>
      </c>
      <c r="H15" s="231">
        <f>[8]届出・茨城県!$AA$5</f>
        <v>0</v>
      </c>
      <c r="I15" s="251">
        <f>[8]届出・茨城県!$Z$6</f>
        <v>0</v>
      </c>
      <c r="J15" s="136">
        <f>[8]届出・茨城県!$AA$6</f>
        <v>0</v>
      </c>
      <c r="K15" s="138">
        <f>[8]届出・茨城県!$Z$7</f>
        <v>0</v>
      </c>
      <c r="L15" s="255">
        <f>[8]届出・茨城県!$AA$7</f>
        <v>0</v>
      </c>
      <c r="M15" s="232">
        <f>[8]届出・茨城県!$Z$8</f>
        <v>0</v>
      </c>
      <c r="N15" s="136">
        <f>[8]届出・茨城県!$AA$8</f>
        <v>0</v>
      </c>
      <c r="O15" s="117">
        <f>[8]届出・茨城県!$Z$9</f>
        <v>1</v>
      </c>
      <c r="P15" s="231">
        <f>[8]届出・茨城県!$AA$9</f>
        <v>1</v>
      </c>
      <c r="Q15" s="251">
        <f>[8]届出・茨城県!$Z$10</f>
        <v>0</v>
      </c>
      <c r="R15" s="136">
        <f>[8]届出・茨城県!$AA$10</f>
        <v>0</v>
      </c>
      <c r="S15" s="138">
        <f>[8]届出・茨城県!$Z$11</f>
        <v>0</v>
      </c>
      <c r="T15" s="231">
        <f>[8]届出・茨城県!$AA$11</f>
        <v>0</v>
      </c>
      <c r="U15" s="133" t="s">
        <v>137</v>
      </c>
      <c r="V15" s="210" t="s">
        <v>218</v>
      </c>
      <c r="W15" s="267">
        <f>[8]届出・茨城県!$Z$12</f>
        <v>0</v>
      </c>
      <c r="X15" s="138">
        <f>[8]届出・茨城県!$AA$12</f>
        <v>0</v>
      </c>
      <c r="Y15" s="117">
        <f>[8]届出・茨城県!$Z$13</f>
        <v>0</v>
      </c>
      <c r="Z15" s="139">
        <f>[8]届出・茨城県!$AA$13</f>
        <v>0</v>
      </c>
      <c r="AA15" s="140">
        <f>[8]届出・茨城県!$Z$14</f>
        <v>0</v>
      </c>
      <c r="AB15" s="134">
        <f>[8]届出・茨城県!$AA$14</f>
        <v>0</v>
      </c>
      <c r="AC15" s="135">
        <f>[8]届出・茨城県!$Z$15</f>
        <v>0</v>
      </c>
      <c r="AD15" s="138">
        <f>[8]届出・茨城県!$AA$15</f>
        <v>0</v>
      </c>
      <c r="AE15" s="135">
        <f>[8]届出・茨城県!$Z$16</f>
        <v>5</v>
      </c>
      <c r="AF15" s="138">
        <f>[8]届出・茨城県!$AA$16</f>
        <v>5</v>
      </c>
      <c r="AG15" s="142">
        <f>[8]届出・茨城県!$Z$17</f>
        <v>0</v>
      </c>
      <c r="AH15" s="136">
        <f>[8]届出・茨城県!$AA$17</f>
        <v>0</v>
      </c>
      <c r="AI15" s="117">
        <f>[8]届出・茨城県!$Z$18</f>
        <v>0</v>
      </c>
      <c r="AJ15" s="141">
        <f>[8]届出・茨城県!$AA$18</f>
        <v>0</v>
      </c>
      <c r="AK15" s="137">
        <f>[8]届出・茨城県!$Z$19</f>
        <v>4</v>
      </c>
      <c r="AL15" s="138">
        <f>[8]届出・茨城県!$AA$19</f>
        <v>9</v>
      </c>
      <c r="AM15" s="142">
        <f>[8]届出・茨城県!$Z$20</f>
        <v>0</v>
      </c>
      <c r="AN15" s="136">
        <f>[8]届出・茨城県!$AA$20</f>
        <v>0</v>
      </c>
      <c r="AO15" s="133" t="s">
        <v>137</v>
      </c>
      <c r="AP15" s="210" t="s">
        <v>218</v>
      </c>
      <c r="AQ15" s="137">
        <f>[8]届出・茨城県!$Z$21</f>
        <v>0</v>
      </c>
      <c r="AR15" s="136">
        <f>[8]届出・茨城県!$AA$21</f>
        <v>0</v>
      </c>
      <c r="AS15" s="117">
        <f>[8]届出・茨城県!$Z$22</f>
        <v>0</v>
      </c>
      <c r="AT15" s="134">
        <f>[8]届出・茨城県!$AA$22</f>
        <v>0</v>
      </c>
      <c r="AU15" s="117">
        <f>[8]届出・茨城県!$Z$23</f>
        <v>0</v>
      </c>
      <c r="AV15" s="134">
        <f>[8]届出・茨城県!$AA$23</f>
        <v>0</v>
      </c>
      <c r="AW15" s="117">
        <f>[8]届出・茨城県!$Z$24</f>
        <v>1</v>
      </c>
      <c r="AX15" s="134">
        <f>[8]届出・茨城県!$AA$24</f>
        <v>1</v>
      </c>
      <c r="AY15" s="117">
        <f>[8]届出・茨城県!$Z$25</f>
        <v>0</v>
      </c>
      <c r="AZ15" s="134">
        <f>[8]届出・茨城県!$AA$25</f>
        <v>0</v>
      </c>
      <c r="BA15" s="117">
        <f>[8]届出・茨城県!$Z$26</f>
        <v>0</v>
      </c>
      <c r="BB15" s="134">
        <f>[8]届出・茨城県!$AA$26</f>
        <v>0</v>
      </c>
      <c r="BC15" s="117">
        <f>[8]届出・茨城県!$Z$27</f>
        <v>0</v>
      </c>
      <c r="BD15" s="134">
        <f>[8]届出・茨城県!$AA$27</f>
        <v>0</v>
      </c>
      <c r="BE15" s="117">
        <f>[8]届出・茨城県!$Z$28</f>
        <v>0</v>
      </c>
      <c r="BF15" s="134">
        <f>[8]届出・茨城県!$AA$28</f>
        <v>0</v>
      </c>
      <c r="BG15" s="117">
        <f>[8]届出・茨城県!$Z$29</f>
        <v>1</v>
      </c>
      <c r="BH15" s="134">
        <f>[8]届出・茨城県!$AA$29</f>
        <v>16</v>
      </c>
      <c r="BI15" s="133" t="s">
        <v>137</v>
      </c>
      <c r="BJ15" s="210" t="s">
        <v>218</v>
      </c>
      <c r="BK15" s="135">
        <f>[8]届出・茨城県!$Z$30</f>
        <v>0</v>
      </c>
      <c r="BL15" s="138">
        <f>[8]届出・茨城県!$AA$30</f>
        <v>0</v>
      </c>
      <c r="BM15" s="117">
        <f>[8]届出・茨城県!$Z$31</f>
        <v>1</v>
      </c>
      <c r="BN15" s="134">
        <f>[8]届出・茨城県!$AA$31</f>
        <v>18</v>
      </c>
      <c r="BO15" s="117">
        <f>[8]届出・茨城県!$Z$32</f>
        <v>0</v>
      </c>
      <c r="BP15" s="134">
        <f>[8]届出・茨城県!$AA$32</f>
        <v>0</v>
      </c>
      <c r="BQ15" s="117">
        <f>[8]届出・茨城県!$Z$33</f>
        <v>7</v>
      </c>
      <c r="BR15" s="141">
        <f>[8]届出・茨城県!$AA$33</f>
        <v>15</v>
      </c>
      <c r="BS15" s="146">
        <f>[8]届出・茨城県!$Z$34</f>
        <v>0</v>
      </c>
      <c r="BT15" s="134">
        <f>[8]届出・茨城県!$AA$34</f>
        <v>0</v>
      </c>
      <c r="BU15" s="117">
        <f>[8]届出・茨城県!$Z$35</f>
        <v>0</v>
      </c>
      <c r="BV15" s="134">
        <f>[8]届出・茨城県!$AA$35</f>
        <v>0</v>
      </c>
      <c r="BW15" s="117">
        <f>[8]届出・茨城県!$Z$36</f>
        <v>0</v>
      </c>
      <c r="BX15" s="134">
        <f>[8]届出・茨城県!$AA$36</f>
        <v>0</v>
      </c>
      <c r="BY15" s="117">
        <f>[8]届出・茨城県!$Z$37</f>
        <v>75</v>
      </c>
      <c r="BZ15" s="145">
        <f>[8]届出・茨城県!$AA$37</f>
        <v>84</v>
      </c>
      <c r="CA15" s="142">
        <f>[8]届出・茨城県!$Z$38</f>
        <v>0</v>
      </c>
      <c r="CB15" s="136">
        <f>[8]届出・茨城県!$AA$38</f>
        <v>0</v>
      </c>
      <c r="CC15" s="133" t="s">
        <v>137</v>
      </c>
      <c r="CD15" s="210" t="s">
        <v>218</v>
      </c>
      <c r="CE15" s="117">
        <f>[8]届出・茨城県!$Z$39</f>
        <v>1</v>
      </c>
      <c r="CF15" s="134">
        <f>[8]届出・茨城県!$AA$39</f>
        <v>26</v>
      </c>
      <c r="CG15" s="135">
        <f>[8]届出・茨城県!$Z$40</f>
        <v>0</v>
      </c>
      <c r="CH15" s="136">
        <f>[8]届出・茨城県!$AA$40</f>
        <v>0</v>
      </c>
      <c r="CI15" s="137">
        <f>[8]届出・茨城県!$Z$41</f>
        <v>0</v>
      </c>
      <c r="CJ15" s="136">
        <f>[8]届出・茨城県!$AA$41</f>
        <v>0</v>
      </c>
      <c r="CK15" s="117">
        <f>[8]届出・茨城県!$Z$42</f>
        <v>0</v>
      </c>
      <c r="CL15" s="134">
        <f>[8]届出・茨城県!$AA$42</f>
        <v>0</v>
      </c>
      <c r="CM15" s="117">
        <f>[8]届出・茨城県!$Z$43</f>
        <v>0</v>
      </c>
      <c r="CN15" s="134">
        <f>[8]届出・茨城県!$AA$43</f>
        <v>0</v>
      </c>
      <c r="CO15" s="117">
        <f>[8]届出・茨城県!$Z$44</f>
        <v>0</v>
      </c>
      <c r="CP15" s="134">
        <f>[8]届出・茨城県!$AA$44</f>
        <v>0</v>
      </c>
      <c r="CQ15" s="137">
        <f>[8]届出・茨城県!$Z$45</f>
        <v>0</v>
      </c>
      <c r="CR15" s="136">
        <f>[8]届出・茨城県!$AA$45</f>
        <v>0</v>
      </c>
      <c r="CS15" s="135">
        <f>[8]届出・茨城県!$Z$46</f>
        <v>0</v>
      </c>
      <c r="CT15" s="136">
        <f>[8]届出・茨城県!$AA$46</f>
        <v>0</v>
      </c>
      <c r="CU15" s="133" t="s">
        <v>137</v>
      </c>
      <c r="CV15" s="210" t="s">
        <v>218</v>
      </c>
      <c r="CW15" s="135">
        <f>[8]届出・茨城県!$Z$47</f>
        <v>0</v>
      </c>
      <c r="CX15" s="136">
        <f>[8]届出・茨城県!$AA$47</f>
        <v>0</v>
      </c>
      <c r="CY15" s="137">
        <f>[8]届出・茨城県!$Z$51</f>
        <v>0</v>
      </c>
      <c r="CZ15" s="134">
        <f>[8]届出・茨城県!$AA$51</f>
        <v>0</v>
      </c>
      <c r="DA15" s="137">
        <f>[8]届出・茨城県!$Z$48</f>
        <v>0</v>
      </c>
      <c r="DB15" s="138">
        <f>[8]届出・茨城県!$AA$48</f>
        <v>0</v>
      </c>
      <c r="DC15" s="117">
        <f>[8]届出・茨城県!$Z$49</f>
        <v>4</v>
      </c>
      <c r="DD15" s="134">
        <f>[8]届出・茨城県!$AA$49</f>
        <v>14</v>
      </c>
    </row>
    <row r="16" spans="1:108" s="77" customFormat="1" x14ac:dyDescent="0.15">
      <c r="A16" s="133" t="s">
        <v>30</v>
      </c>
      <c r="B16" s="210" t="s">
        <v>221</v>
      </c>
      <c r="C16" s="117">
        <f>[9]届出・栃木県!$Z$3</f>
        <v>0</v>
      </c>
      <c r="D16" s="231">
        <f>[9]届出・栃木県!$AA$3</f>
        <v>0</v>
      </c>
      <c r="E16" s="232">
        <f>[9]届出・栃木県!$Z$4</f>
        <v>0</v>
      </c>
      <c r="F16" s="136">
        <f>[9]届出・栃木県!$AA$4</f>
        <v>0</v>
      </c>
      <c r="G16" s="245">
        <f>[9]届出・栃木県!$Z$5</f>
        <v>0</v>
      </c>
      <c r="H16" s="231">
        <f>[9]届出・栃木県!$AA$5</f>
        <v>0</v>
      </c>
      <c r="I16" s="251">
        <f>[9]届出・栃木県!$Z$6</f>
        <v>0</v>
      </c>
      <c r="J16" s="136">
        <f>[9]届出・栃木県!$AA$6</f>
        <v>0</v>
      </c>
      <c r="K16" s="138">
        <f>[9]届出・栃木県!$Z$7</f>
        <v>0</v>
      </c>
      <c r="L16" s="255">
        <f>[9]届出・栃木県!$AA$7</f>
        <v>0</v>
      </c>
      <c r="M16" s="232">
        <f>[9]届出・栃木県!$Z$8</f>
        <v>0</v>
      </c>
      <c r="N16" s="136">
        <f>[9]届出・栃木県!$AA$8</f>
        <v>0</v>
      </c>
      <c r="O16" s="117">
        <f>[9]届出・栃木県!$Z$9</f>
        <v>0</v>
      </c>
      <c r="P16" s="231">
        <f>[9]届出・栃木県!$AA$9</f>
        <v>0</v>
      </c>
      <c r="Q16" s="251">
        <f>[9]届出・栃木県!$Z$10</f>
        <v>0</v>
      </c>
      <c r="R16" s="136">
        <f>[9]届出・栃木県!$AA$10</f>
        <v>0</v>
      </c>
      <c r="S16" s="138">
        <f>[9]届出・栃木県!$Z$11</f>
        <v>0</v>
      </c>
      <c r="T16" s="231">
        <f>[9]届出・栃木県!$AA$11</f>
        <v>0</v>
      </c>
      <c r="U16" s="133" t="s">
        <v>30</v>
      </c>
      <c r="V16" s="210" t="s">
        <v>220</v>
      </c>
      <c r="W16" s="267">
        <f>[9]届出・栃木県!$Z$12</f>
        <v>0</v>
      </c>
      <c r="X16" s="138">
        <f>[9]届出・栃木県!$AA$12</f>
        <v>0</v>
      </c>
      <c r="Y16" s="117">
        <f>[9]届出・栃木県!$Z$13</f>
        <v>2</v>
      </c>
      <c r="Z16" s="139">
        <f>[9]届出・栃木県!$AA$13</f>
        <v>2</v>
      </c>
      <c r="AA16" s="140">
        <f>[9]届出・栃木県!$Z$14</f>
        <v>0</v>
      </c>
      <c r="AB16" s="134">
        <f>[9]届出・栃木県!$AA$14</f>
        <v>0</v>
      </c>
      <c r="AC16" s="135">
        <f>[9]届出・栃木県!$Z$15</f>
        <v>0</v>
      </c>
      <c r="AD16" s="138">
        <f>[9]届出・栃木県!$AA$15</f>
        <v>0</v>
      </c>
      <c r="AE16" s="135">
        <f>[9]届出・栃木県!$Z$16</f>
        <v>0</v>
      </c>
      <c r="AF16" s="138">
        <f>[9]届出・栃木県!$AA$16</f>
        <v>0</v>
      </c>
      <c r="AG16" s="142">
        <f>[9]届出・栃木県!$Z$17</f>
        <v>0</v>
      </c>
      <c r="AH16" s="136">
        <f>[9]届出・栃木県!$AA$17</f>
        <v>0</v>
      </c>
      <c r="AI16" s="117">
        <f>[9]届出・栃木県!$Z$18</f>
        <v>0</v>
      </c>
      <c r="AJ16" s="141">
        <f>[9]届出・栃木県!$AA$18</f>
        <v>0</v>
      </c>
      <c r="AK16" s="137">
        <f>[9]届出・栃木県!$Z$19</f>
        <v>0</v>
      </c>
      <c r="AL16" s="138">
        <f>[9]届出・栃木県!$AA$19</f>
        <v>0</v>
      </c>
      <c r="AM16" s="142">
        <f>[9]届出・栃木県!$Z$20</f>
        <v>0</v>
      </c>
      <c r="AN16" s="136">
        <f>[9]届出・栃木県!$AA$20</f>
        <v>0</v>
      </c>
      <c r="AO16" s="133" t="s">
        <v>30</v>
      </c>
      <c r="AP16" s="210" t="s">
        <v>220</v>
      </c>
      <c r="AQ16" s="137">
        <f>[9]届出・栃木県!$Z$21</f>
        <v>0</v>
      </c>
      <c r="AR16" s="136">
        <f>[9]届出・栃木県!$AA$21</f>
        <v>0</v>
      </c>
      <c r="AS16" s="117">
        <f>[9]届出・栃木県!$Z$22</f>
        <v>0</v>
      </c>
      <c r="AT16" s="134">
        <f>[9]届出・栃木県!$AA$22</f>
        <v>0</v>
      </c>
      <c r="AU16" s="117">
        <f>[9]届出・栃木県!$Z$23</f>
        <v>0</v>
      </c>
      <c r="AV16" s="134">
        <f>[9]届出・栃木県!$AA$23</f>
        <v>0</v>
      </c>
      <c r="AW16" s="117">
        <f>[9]届出・栃木県!$Z$24</f>
        <v>0</v>
      </c>
      <c r="AX16" s="134">
        <f>[9]届出・栃木県!$AA$24</f>
        <v>0</v>
      </c>
      <c r="AY16" s="117">
        <f>[9]届出・栃木県!$Z$25</f>
        <v>0</v>
      </c>
      <c r="AZ16" s="134">
        <f>[9]届出・栃木県!$AA$25</f>
        <v>0</v>
      </c>
      <c r="BA16" s="117">
        <f>[9]届出・栃木県!$Z$26</f>
        <v>0</v>
      </c>
      <c r="BB16" s="134">
        <f>[9]届出・栃木県!$AA$26</f>
        <v>0</v>
      </c>
      <c r="BC16" s="117">
        <f>[9]届出・栃木県!$Z$27</f>
        <v>0</v>
      </c>
      <c r="BD16" s="134">
        <f>[9]届出・栃木県!$AA$27</f>
        <v>0</v>
      </c>
      <c r="BE16" s="117">
        <f>[9]届出・栃木県!$Z$28</f>
        <v>0</v>
      </c>
      <c r="BF16" s="134">
        <f>[9]届出・栃木県!$AA$28</f>
        <v>0</v>
      </c>
      <c r="BG16" s="117">
        <f>[9]届出・栃木県!$Z$29</f>
        <v>0</v>
      </c>
      <c r="BH16" s="134">
        <f>[9]届出・栃木県!$AA$29</f>
        <v>0</v>
      </c>
      <c r="BI16" s="133" t="s">
        <v>30</v>
      </c>
      <c r="BJ16" s="210" t="s">
        <v>220</v>
      </c>
      <c r="BK16" s="135">
        <f>[9]届出・栃木県!$Z$30</f>
        <v>0</v>
      </c>
      <c r="BL16" s="138">
        <f>[9]届出・栃木県!$AA$30</f>
        <v>0</v>
      </c>
      <c r="BM16" s="117">
        <f>[9]届出・栃木県!$Z$31</f>
        <v>0</v>
      </c>
      <c r="BN16" s="134">
        <f>[9]届出・栃木県!$AA$31</f>
        <v>0</v>
      </c>
      <c r="BO16" s="117">
        <f>[9]届出・栃木県!$Z$32</f>
        <v>0</v>
      </c>
      <c r="BP16" s="134">
        <f>[9]届出・栃木県!$AA$32</f>
        <v>0</v>
      </c>
      <c r="BQ16" s="117">
        <f>[9]届出・栃木県!$Z$33</f>
        <v>0</v>
      </c>
      <c r="BR16" s="141">
        <f>[9]届出・栃木県!$AA$33</f>
        <v>0</v>
      </c>
      <c r="BS16" s="146">
        <f>[9]届出・栃木県!$Z$34</f>
        <v>0</v>
      </c>
      <c r="BT16" s="134">
        <f>[9]届出・栃木県!$AA$34</f>
        <v>0</v>
      </c>
      <c r="BU16" s="117">
        <f>[9]届出・栃木県!$Z$35</f>
        <v>0</v>
      </c>
      <c r="BV16" s="134">
        <f>[9]届出・栃木県!$AA$35</f>
        <v>0</v>
      </c>
      <c r="BW16" s="117">
        <f>[9]届出・栃木県!$Z$36</f>
        <v>0</v>
      </c>
      <c r="BX16" s="134">
        <f>[9]届出・栃木県!$AA$36</f>
        <v>0</v>
      </c>
      <c r="BY16" s="117">
        <f>[9]届出・栃木県!$Z$37</f>
        <v>57</v>
      </c>
      <c r="BZ16" s="145">
        <f>[9]届出・栃木県!$AA$37</f>
        <v>71</v>
      </c>
      <c r="CA16" s="142">
        <f>[9]届出・栃木県!$Z$38</f>
        <v>0</v>
      </c>
      <c r="CB16" s="136">
        <f>[9]届出・栃木県!$AA$38</f>
        <v>0</v>
      </c>
      <c r="CC16" s="133" t="s">
        <v>30</v>
      </c>
      <c r="CD16" s="210" t="s">
        <v>220</v>
      </c>
      <c r="CE16" s="117">
        <f>[9]届出・栃木県!$Z$39</f>
        <v>0</v>
      </c>
      <c r="CF16" s="134">
        <f>[9]届出・栃木県!$AA$39</f>
        <v>0</v>
      </c>
      <c r="CG16" s="135">
        <f>[9]届出・栃木県!$Z$40</f>
        <v>0</v>
      </c>
      <c r="CH16" s="136">
        <f>[9]届出・栃木県!$AA$40</f>
        <v>0</v>
      </c>
      <c r="CI16" s="137">
        <f>[9]届出・栃木県!$Z$41</f>
        <v>3</v>
      </c>
      <c r="CJ16" s="136">
        <f>[9]届出・栃木県!$AA$41</f>
        <v>236</v>
      </c>
      <c r="CK16" s="117">
        <f>[9]届出・栃木県!$Z$42</f>
        <v>0</v>
      </c>
      <c r="CL16" s="134">
        <f>[9]届出・栃木県!$AA$42</f>
        <v>0</v>
      </c>
      <c r="CM16" s="117">
        <f>[9]届出・栃木県!$Z$43</f>
        <v>0</v>
      </c>
      <c r="CN16" s="134">
        <f>[9]届出・栃木県!$AA$43</f>
        <v>0</v>
      </c>
      <c r="CO16" s="117">
        <f>[9]届出・栃木県!$Z$44</f>
        <v>0</v>
      </c>
      <c r="CP16" s="134">
        <f>[9]届出・栃木県!$AA$44</f>
        <v>0</v>
      </c>
      <c r="CQ16" s="137">
        <f>[9]届出・栃木県!$Z$45</f>
        <v>1</v>
      </c>
      <c r="CR16" s="136">
        <f>[9]届出・栃木県!$AA$45</f>
        <v>1</v>
      </c>
      <c r="CS16" s="135">
        <f>[9]届出・栃木県!$Z$46</f>
        <v>0</v>
      </c>
      <c r="CT16" s="136">
        <f>[9]届出・栃木県!$AA$46</f>
        <v>0</v>
      </c>
      <c r="CU16" s="133" t="s">
        <v>30</v>
      </c>
      <c r="CV16" s="210" t="s">
        <v>220</v>
      </c>
      <c r="CW16" s="135">
        <f>[9]届出・栃木県!$Z$47</f>
        <v>0</v>
      </c>
      <c r="CX16" s="136">
        <f>[9]届出・栃木県!$AA$47</f>
        <v>0</v>
      </c>
      <c r="CY16" s="137">
        <f>[9]届出・栃木県!$Z$51</f>
        <v>0</v>
      </c>
      <c r="CZ16" s="134">
        <f>[9]届出・栃木県!$AA$51</f>
        <v>0</v>
      </c>
      <c r="DA16" s="137">
        <f>[9]届出・栃木県!$Z$48</f>
        <v>0</v>
      </c>
      <c r="DB16" s="138">
        <f>[9]届出・栃木県!$AA$48</f>
        <v>0</v>
      </c>
      <c r="DC16" s="117">
        <f>[9]届出・栃木県!$Z$49</f>
        <v>0</v>
      </c>
      <c r="DD16" s="134">
        <f>[9]届出・栃木県!$AA$49</f>
        <v>0</v>
      </c>
    </row>
    <row r="17" spans="1:108" s="77" customFormat="1" ht="18" thickBot="1" x14ac:dyDescent="0.2">
      <c r="A17" s="147" t="s">
        <v>31</v>
      </c>
      <c r="B17" s="211" t="s">
        <v>223</v>
      </c>
      <c r="C17" s="148">
        <f>[10]届出・群馬県!$Z$3</f>
        <v>0</v>
      </c>
      <c r="D17" s="233">
        <f>[10]届出・群馬県!$AA$3</f>
        <v>0</v>
      </c>
      <c r="E17" s="234">
        <f>[10]届出・群馬県!$Z$4</f>
        <v>0</v>
      </c>
      <c r="F17" s="151">
        <f>[10]届出・群馬県!$AA$4</f>
        <v>0</v>
      </c>
      <c r="G17" s="246">
        <f>[10]届出・群馬県!$Z$5</f>
        <v>0</v>
      </c>
      <c r="H17" s="233">
        <f>[10]届出・群馬県!$AA$5</f>
        <v>0</v>
      </c>
      <c r="I17" s="252">
        <f>[10]届出・群馬県!$Z$6</f>
        <v>0</v>
      </c>
      <c r="J17" s="151">
        <f>[10]届出・群馬県!$AA$6</f>
        <v>0</v>
      </c>
      <c r="K17" s="153">
        <f>[10]届出・群馬県!$Z$7</f>
        <v>1</v>
      </c>
      <c r="L17" s="256">
        <f>[10]届出・群馬県!$AA$7</f>
        <v>5</v>
      </c>
      <c r="M17" s="234">
        <f>[10]届出・群馬県!$Z$8</f>
        <v>1</v>
      </c>
      <c r="N17" s="151">
        <f>[10]届出・群馬県!$AA$8</f>
        <v>12</v>
      </c>
      <c r="O17" s="148">
        <f>[10]届出・群馬県!$Z$9</f>
        <v>10</v>
      </c>
      <c r="P17" s="233">
        <f>[10]届出・群馬県!$AA$9</f>
        <v>10</v>
      </c>
      <c r="Q17" s="252">
        <f>[10]届出・群馬県!$Z$10</f>
        <v>0</v>
      </c>
      <c r="R17" s="151">
        <f>[10]届出・群馬県!$AA$10</f>
        <v>0</v>
      </c>
      <c r="S17" s="153">
        <f>[10]届出・群馬県!$Z$11</f>
        <v>0</v>
      </c>
      <c r="T17" s="233">
        <f>[10]届出・群馬県!$AA$11</f>
        <v>0</v>
      </c>
      <c r="U17" s="147" t="s">
        <v>31</v>
      </c>
      <c r="V17" s="211" t="s">
        <v>222</v>
      </c>
      <c r="W17" s="268">
        <f>[10]届出・群馬県!$Z$12</f>
        <v>0</v>
      </c>
      <c r="X17" s="153">
        <f>[10]届出・群馬県!$AA$12</f>
        <v>0</v>
      </c>
      <c r="Y17" s="148">
        <f>[10]届出・群馬県!$Z$13</f>
        <v>1</v>
      </c>
      <c r="Z17" s="154">
        <f>[10]届出・群馬県!$AA$13</f>
        <v>1</v>
      </c>
      <c r="AA17" s="155">
        <f>[10]届出・群馬県!$Z$14</f>
        <v>0</v>
      </c>
      <c r="AB17" s="149">
        <f>[10]届出・群馬県!$AA$14</f>
        <v>0</v>
      </c>
      <c r="AC17" s="150">
        <f>[10]届出・群馬県!$Z$15</f>
        <v>0</v>
      </c>
      <c r="AD17" s="153">
        <f>[10]届出・群馬県!$AA$15</f>
        <v>0</v>
      </c>
      <c r="AE17" s="150">
        <f>[10]届出・群馬県!$Z$16</f>
        <v>0</v>
      </c>
      <c r="AF17" s="153">
        <f>[10]届出・群馬県!$AA$16</f>
        <v>0</v>
      </c>
      <c r="AG17" s="157">
        <f>[10]届出・群馬県!$Z$17</f>
        <v>0</v>
      </c>
      <c r="AH17" s="151">
        <f>[10]届出・群馬県!$AA$17</f>
        <v>0</v>
      </c>
      <c r="AI17" s="148">
        <f>[10]届出・群馬県!$Z$18</f>
        <v>0</v>
      </c>
      <c r="AJ17" s="156">
        <f>[10]届出・群馬県!$AA$18</f>
        <v>0</v>
      </c>
      <c r="AK17" s="152">
        <f>[10]届出・群馬県!$Z$19</f>
        <v>1</v>
      </c>
      <c r="AL17" s="153">
        <f>[10]届出・群馬県!$AA$19</f>
        <v>80</v>
      </c>
      <c r="AM17" s="157">
        <f>[10]届出・群馬県!$Z$20</f>
        <v>0</v>
      </c>
      <c r="AN17" s="151">
        <f>[10]届出・群馬県!$AA$20</f>
        <v>0</v>
      </c>
      <c r="AO17" s="147" t="s">
        <v>31</v>
      </c>
      <c r="AP17" s="211" t="s">
        <v>222</v>
      </c>
      <c r="AQ17" s="152">
        <f>[10]届出・群馬県!$Z$21</f>
        <v>0</v>
      </c>
      <c r="AR17" s="151">
        <f>[10]届出・群馬県!$AA$21</f>
        <v>0</v>
      </c>
      <c r="AS17" s="148">
        <f>[10]届出・群馬県!$Z$22</f>
        <v>0</v>
      </c>
      <c r="AT17" s="149">
        <f>[10]届出・群馬県!$AA$22</f>
        <v>0</v>
      </c>
      <c r="AU17" s="148">
        <f>[10]届出・群馬県!$Z$23</f>
        <v>0</v>
      </c>
      <c r="AV17" s="149">
        <f>[10]届出・群馬県!$AA$23</f>
        <v>0</v>
      </c>
      <c r="AW17" s="148">
        <f>[10]届出・群馬県!$Z$24</f>
        <v>0</v>
      </c>
      <c r="AX17" s="149">
        <f>[10]届出・群馬県!$AA$24</f>
        <v>0</v>
      </c>
      <c r="AY17" s="148">
        <f>[10]届出・群馬県!$Z$25</f>
        <v>0</v>
      </c>
      <c r="AZ17" s="149">
        <f>[10]届出・群馬県!$AA$25</f>
        <v>0</v>
      </c>
      <c r="BA17" s="148">
        <f>[10]届出・群馬県!$Z$26</f>
        <v>0</v>
      </c>
      <c r="BB17" s="149">
        <f>[10]届出・群馬県!$AA$26</f>
        <v>0</v>
      </c>
      <c r="BC17" s="148">
        <f>[10]届出・群馬県!$Z$27</f>
        <v>0</v>
      </c>
      <c r="BD17" s="149">
        <f>[10]届出・群馬県!$AA$27</f>
        <v>0</v>
      </c>
      <c r="BE17" s="148">
        <f>[10]届出・群馬県!$Z$28</f>
        <v>0</v>
      </c>
      <c r="BF17" s="149">
        <f>[10]届出・群馬県!$AA$28</f>
        <v>0</v>
      </c>
      <c r="BG17" s="148">
        <f>[10]届出・群馬県!$Z$29</f>
        <v>1</v>
      </c>
      <c r="BH17" s="149">
        <f>[10]届出・群馬県!$AA$29</f>
        <v>3</v>
      </c>
      <c r="BI17" s="147" t="s">
        <v>31</v>
      </c>
      <c r="BJ17" s="211" t="s">
        <v>222</v>
      </c>
      <c r="BK17" s="150">
        <f>[10]届出・群馬県!$Z$30</f>
        <v>0</v>
      </c>
      <c r="BL17" s="153">
        <f>[10]届出・群馬県!$AA$30</f>
        <v>0</v>
      </c>
      <c r="BM17" s="148">
        <f>[10]届出・群馬県!$Z$31</f>
        <v>1</v>
      </c>
      <c r="BN17" s="149">
        <f>[10]届出・群馬県!$AA$31</f>
        <v>3</v>
      </c>
      <c r="BO17" s="148">
        <f>[10]届出・群馬県!$Z$32</f>
        <v>1</v>
      </c>
      <c r="BP17" s="161">
        <f>[10]届出・群馬県!$AA$32</f>
        <v>132</v>
      </c>
      <c r="BQ17" s="148">
        <f>[10]届出・群馬県!$Z$33</f>
        <v>0</v>
      </c>
      <c r="BR17" s="156">
        <f>[10]届出・群馬県!$AA$33</f>
        <v>0</v>
      </c>
      <c r="BS17" s="158">
        <f>[10]届出・群馬県!$Z$34</f>
        <v>0</v>
      </c>
      <c r="BT17" s="149">
        <f>[10]届出・群馬県!$AA$34</f>
        <v>0</v>
      </c>
      <c r="BU17" s="148">
        <f>[10]届出・群馬県!$Z$35</f>
        <v>0</v>
      </c>
      <c r="BV17" s="149">
        <f>[10]届出・群馬県!$AA$35</f>
        <v>0</v>
      </c>
      <c r="BW17" s="148">
        <f>[10]届出・群馬県!$Z$36</f>
        <v>0</v>
      </c>
      <c r="BX17" s="149">
        <f>[10]届出・群馬県!$AA$36</f>
        <v>0</v>
      </c>
      <c r="BY17" s="148">
        <f>[10]届出・群馬県!$Z$37</f>
        <v>39</v>
      </c>
      <c r="BZ17" s="159">
        <f>[10]届出・群馬県!$AA$37</f>
        <v>56</v>
      </c>
      <c r="CA17" s="157">
        <f>[10]届出・群馬県!$Z$38</f>
        <v>0</v>
      </c>
      <c r="CB17" s="151">
        <f>[10]届出・群馬県!$AA$38</f>
        <v>0</v>
      </c>
      <c r="CC17" s="147" t="s">
        <v>31</v>
      </c>
      <c r="CD17" s="211" t="s">
        <v>222</v>
      </c>
      <c r="CE17" s="148">
        <f>[10]届出・群馬県!$Z$39</f>
        <v>0</v>
      </c>
      <c r="CF17" s="149">
        <f>[10]届出・群馬県!$AA$39</f>
        <v>0</v>
      </c>
      <c r="CG17" s="150">
        <f>[10]届出・群馬県!$Z$40</f>
        <v>0</v>
      </c>
      <c r="CH17" s="151">
        <f>[10]届出・群馬県!$AA$40</f>
        <v>0</v>
      </c>
      <c r="CI17" s="162">
        <f>[10]届出・群馬県!$Z$41</f>
        <v>165</v>
      </c>
      <c r="CJ17" s="151">
        <f>[10]届出・群馬県!$AA$41</f>
        <v>2327</v>
      </c>
      <c r="CK17" s="148">
        <f>[10]届出・群馬県!$Z$42</f>
        <v>0</v>
      </c>
      <c r="CL17" s="149">
        <f>[10]届出・群馬県!$AA$42</f>
        <v>0</v>
      </c>
      <c r="CM17" s="148">
        <f>[10]届出・群馬県!$Z$43</f>
        <v>0</v>
      </c>
      <c r="CN17" s="149">
        <f>[10]届出・群馬県!$AA$43</f>
        <v>0</v>
      </c>
      <c r="CO17" s="148">
        <f>[10]届出・群馬県!$Z$44</f>
        <v>0</v>
      </c>
      <c r="CP17" s="149">
        <f>[10]届出・群馬県!$AA$44</f>
        <v>0</v>
      </c>
      <c r="CQ17" s="162">
        <f>[10]届出・群馬県!$Z$45</f>
        <v>19</v>
      </c>
      <c r="CR17" s="151">
        <f>[10]届出・群馬県!$AA$45</f>
        <v>29</v>
      </c>
      <c r="CS17" s="150">
        <f>[10]届出・群馬県!$Z$46</f>
        <v>0</v>
      </c>
      <c r="CT17" s="151">
        <f>[10]届出・群馬県!$AA$46</f>
        <v>0</v>
      </c>
      <c r="CU17" s="147" t="s">
        <v>31</v>
      </c>
      <c r="CV17" s="211" t="s">
        <v>222</v>
      </c>
      <c r="CW17" s="150">
        <f>[10]届出・群馬県!$Z$47</f>
        <v>0</v>
      </c>
      <c r="CX17" s="151">
        <f>[10]届出・群馬県!$AA$47</f>
        <v>0</v>
      </c>
      <c r="CY17" s="152">
        <f>[10]届出・群馬県!$Z$51</f>
        <v>0</v>
      </c>
      <c r="CZ17" s="149">
        <f>[10]届出・群馬県!$AA$51</f>
        <v>0</v>
      </c>
      <c r="DA17" s="152">
        <f>[10]届出・群馬県!$Z$48</f>
        <v>0</v>
      </c>
      <c r="DB17" s="153">
        <f>[10]届出・群馬県!$AA$48</f>
        <v>0</v>
      </c>
      <c r="DC17" s="148">
        <f>[10]届出・群馬県!$Z$49</f>
        <v>0</v>
      </c>
      <c r="DD17" s="149">
        <f>[10]届出・群馬県!$AA$49</f>
        <v>0</v>
      </c>
    </row>
    <row r="18" spans="1:108" s="77" customFormat="1" x14ac:dyDescent="0.15">
      <c r="A18" s="116" t="s">
        <v>32</v>
      </c>
      <c r="B18" s="209" t="s">
        <v>225</v>
      </c>
      <c r="C18" s="119">
        <f>[11]届出・埼玉県!$Z$3</f>
        <v>0</v>
      </c>
      <c r="D18" s="235">
        <f>[11]届出・埼玉県!$AA$3</f>
        <v>0</v>
      </c>
      <c r="E18" s="230">
        <f>[11]届出・埼玉県!$Z$4</f>
        <v>0</v>
      </c>
      <c r="F18" s="121">
        <f>[11]届出・埼玉県!$AA$4</f>
        <v>0</v>
      </c>
      <c r="G18" s="247">
        <f>[11]届出・埼玉県!$Z$5</f>
        <v>0</v>
      </c>
      <c r="H18" s="235">
        <f>[11]届出・埼玉県!$AA$5</f>
        <v>0</v>
      </c>
      <c r="I18" s="253">
        <f>[11]届出・埼玉県!$Z$6</f>
        <v>0</v>
      </c>
      <c r="J18" s="121">
        <f>[11]届出・埼玉県!$AA$6</f>
        <v>0</v>
      </c>
      <c r="K18" s="123">
        <f>[11]届出・埼玉県!$Z$7</f>
        <v>0</v>
      </c>
      <c r="L18" s="257">
        <f>[11]届出・埼玉県!$AA$7</f>
        <v>0</v>
      </c>
      <c r="M18" s="230">
        <f>[11]届出・埼玉県!$Z$8</f>
        <v>1</v>
      </c>
      <c r="N18" s="121">
        <f>[11]届出・埼玉県!$AA$8</f>
        <v>7</v>
      </c>
      <c r="O18" s="119">
        <f>[11]届出・埼玉県!$Z$9</f>
        <v>0</v>
      </c>
      <c r="P18" s="235">
        <f>[11]届出・埼玉県!$AA$9</f>
        <v>0</v>
      </c>
      <c r="Q18" s="253">
        <f>[11]届出・埼玉県!$Z$10</f>
        <v>0</v>
      </c>
      <c r="R18" s="121">
        <f>[11]届出・埼玉県!$AA$10</f>
        <v>0</v>
      </c>
      <c r="S18" s="123">
        <f>[11]届出・埼玉県!$Z$11</f>
        <v>0</v>
      </c>
      <c r="T18" s="235">
        <f>[11]届出・埼玉県!$AA$11</f>
        <v>0</v>
      </c>
      <c r="U18" s="116" t="s">
        <v>32</v>
      </c>
      <c r="V18" s="209" t="s">
        <v>224</v>
      </c>
      <c r="W18" s="266">
        <f>[11]届出・埼玉県!$Z$12</f>
        <v>0</v>
      </c>
      <c r="X18" s="123">
        <f>[11]届出・埼玉県!$AA$12</f>
        <v>0</v>
      </c>
      <c r="Y18" s="119">
        <f>[11]届出・埼玉県!$Z$13</f>
        <v>0</v>
      </c>
      <c r="Z18" s="124">
        <f>[11]届出・埼玉県!$AA$13</f>
        <v>0</v>
      </c>
      <c r="AA18" s="125">
        <f>[11]届出・埼玉県!$Z$14</f>
        <v>0</v>
      </c>
      <c r="AB18" s="118">
        <f>[11]届出・埼玉県!$AA$14</f>
        <v>0</v>
      </c>
      <c r="AC18" s="120">
        <f>[11]届出・埼玉県!$Z$15</f>
        <v>0</v>
      </c>
      <c r="AD18" s="123">
        <f>[11]届出・埼玉県!$AA$15</f>
        <v>0</v>
      </c>
      <c r="AE18" s="120">
        <f>[11]届出・埼玉県!$Z$16</f>
        <v>1</v>
      </c>
      <c r="AF18" s="123">
        <f>[11]届出・埼玉県!$AA$16</f>
        <v>1</v>
      </c>
      <c r="AG18" s="127">
        <f>[11]届出・埼玉県!$Z$17</f>
        <v>0</v>
      </c>
      <c r="AH18" s="121">
        <f>[11]届出・埼玉県!$AA$17</f>
        <v>0</v>
      </c>
      <c r="AI18" s="119">
        <f>[11]届出・埼玉県!$Z$18</f>
        <v>0</v>
      </c>
      <c r="AJ18" s="126">
        <f>[11]届出・埼玉県!$AA$18</f>
        <v>0</v>
      </c>
      <c r="AK18" s="122">
        <f>[11]届出・埼玉県!$Z$19</f>
        <v>0</v>
      </c>
      <c r="AL18" s="123">
        <f>[11]届出・埼玉県!$AA$19</f>
        <v>0</v>
      </c>
      <c r="AM18" s="127">
        <f>[11]届出・埼玉県!$Z$20</f>
        <v>0</v>
      </c>
      <c r="AN18" s="121">
        <f>[11]届出・埼玉県!$AA$20</f>
        <v>0</v>
      </c>
      <c r="AO18" s="116" t="s">
        <v>32</v>
      </c>
      <c r="AP18" s="209" t="s">
        <v>224</v>
      </c>
      <c r="AQ18" s="122">
        <f>[11]届出・埼玉県!$Z$21</f>
        <v>0</v>
      </c>
      <c r="AR18" s="121">
        <f>[11]届出・埼玉県!$AA$21</f>
        <v>0</v>
      </c>
      <c r="AS18" s="119">
        <f>[11]届出・埼玉県!$Z$22</f>
        <v>0</v>
      </c>
      <c r="AT18" s="118">
        <f>[11]届出・埼玉県!$AA$22</f>
        <v>0</v>
      </c>
      <c r="AU18" s="119">
        <f>[11]届出・埼玉県!$Z$23</f>
        <v>0</v>
      </c>
      <c r="AV18" s="118">
        <f>[11]届出・埼玉県!$AA$23</f>
        <v>0</v>
      </c>
      <c r="AW18" s="119">
        <f>[11]届出・埼玉県!$Z$24</f>
        <v>0</v>
      </c>
      <c r="AX18" s="118">
        <f>[11]届出・埼玉県!$AA$24</f>
        <v>0</v>
      </c>
      <c r="AY18" s="119">
        <f>[11]届出・埼玉県!$Z$25</f>
        <v>0</v>
      </c>
      <c r="AZ18" s="118">
        <f>[11]届出・埼玉県!$AA$25</f>
        <v>0</v>
      </c>
      <c r="BA18" s="119">
        <f>[11]届出・埼玉県!$Z$26</f>
        <v>0</v>
      </c>
      <c r="BB18" s="118">
        <f>[11]届出・埼玉県!$AA$26</f>
        <v>0</v>
      </c>
      <c r="BC18" s="119">
        <f>[11]届出・埼玉県!$Z$27</f>
        <v>0</v>
      </c>
      <c r="BD18" s="118">
        <f>[11]届出・埼玉県!$AA$27</f>
        <v>0</v>
      </c>
      <c r="BE18" s="119">
        <f>[11]届出・埼玉県!$Z$28</f>
        <v>0</v>
      </c>
      <c r="BF18" s="118">
        <f>[11]届出・埼玉県!$AA$28</f>
        <v>0</v>
      </c>
      <c r="BG18" s="119">
        <f>[11]届出・埼玉県!$Z$29</f>
        <v>0</v>
      </c>
      <c r="BH18" s="118">
        <f>[11]届出・埼玉県!$AA$29</f>
        <v>0</v>
      </c>
      <c r="BI18" s="116" t="s">
        <v>32</v>
      </c>
      <c r="BJ18" s="209" t="s">
        <v>224</v>
      </c>
      <c r="BK18" s="120">
        <f>[11]届出・埼玉県!$Z$30</f>
        <v>0</v>
      </c>
      <c r="BL18" s="123">
        <f>[11]届出・埼玉県!$AA$30</f>
        <v>0</v>
      </c>
      <c r="BM18" s="119">
        <f>[11]届出・埼玉県!$Z$31</f>
        <v>1</v>
      </c>
      <c r="BN18" s="118">
        <f>[11]届出・埼玉県!$AA$31</f>
        <v>21</v>
      </c>
      <c r="BO18" s="119">
        <f>[11]届出・埼玉県!$Z$32</f>
        <v>0</v>
      </c>
      <c r="BP18" s="118">
        <f>[11]届出・埼玉県!$AA$32</f>
        <v>0</v>
      </c>
      <c r="BQ18" s="119">
        <f>[11]届出・埼玉県!$Z$33</f>
        <v>0</v>
      </c>
      <c r="BR18" s="126">
        <f>[11]届出・埼玉県!$AA$33</f>
        <v>0</v>
      </c>
      <c r="BS18" s="160">
        <f>[11]届出・埼玉県!$Z$34</f>
        <v>0</v>
      </c>
      <c r="BT18" s="118">
        <f>[11]届出・埼玉県!$AA$34</f>
        <v>0</v>
      </c>
      <c r="BU18" s="119">
        <f>[11]届出・埼玉県!$Z$35</f>
        <v>0</v>
      </c>
      <c r="BV18" s="118">
        <f>[11]届出・埼玉県!$AA$35</f>
        <v>0</v>
      </c>
      <c r="BW18" s="119">
        <f>[11]届出・埼玉県!$Z$36</f>
        <v>0</v>
      </c>
      <c r="BX18" s="118">
        <f>[11]届出・埼玉県!$AA$36</f>
        <v>0</v>
      </c>
      <c r="BY18" s="119">
        <f>[11]届出・埼玉県!$Z$37</f>
        <v>6</v>
      </c>
      <c r="BZ18" s="132">
        <f>[11]届出・埼玉県!$AA$37</f>
        <v>6</v>
      </c>
      <c r="CA18" s="127">
        <f>[11]届出・埼玉県!$Z$38</f>
        <v>0</v>
      </c>
      <c r="CB18" s="121">
        <f>[11]届出・埼玉県!$AA$38</f>
        <v>0</v>
      </c>
      <c r="CC18" s="116" t="s">
        <v>32</v>
      </c>
      <c r="CD18" s="209" t="s">
        <v>224</v>
      </c>
      <c r="CE18" s="119">
        <f>[11]届出・埼玉県!$Z$39</f>
        <v>0</v>
      </c>
      <c r="CF18" s="118">
        <f>[11]届出・埼玉県!$AA$39</f>
        <v>0</v>
      </c>
      <c r="CG18" s="120">
        <f>[11]届出・埼玉県!$Z$40</f>
        <v>0</v>
      </c>
      <c r="CH18" s="121">
        <f>[11]届出・埼玉県!$AA$40</f>
        <v>0</v>
      </c>
      <c r="CI18" s="122">
        <f>[11]届出・埼玉県!$Z$41</f>
        <v>12</v>
      </c>
      <c r="CJ18" s="121">
        <f>[11]届出・埼玉県!$AA$41</f>
        <v>562</v>
      </c>
      <c r="CK18" s="119">
        <f>[11]届出・埼玉県!$Z$42</f>
        <v>0</v>
      </c>
      <c r="CL18" s="118">
        <f>[11]届出・埼玉県!$AA$42</f>
        <v>0</v>
      </c>
      <c r="CM18" s="119">
        <f>[11]届出・埼玉県!$Z$43</f>
        <v>0</v>
      </c>
      <c r="CN18" s="118">
        <f>[11]届出・埼玉県!$AA$43</f>
        <v>0</v>
      </c>
      <c r="CO18" s="119">
        <f>[11]届出・埼玉県!$Z$44</f>
        <v>0</v>
      </c>
      <c r="CP18" s="118">
        <f>[11]届出・埼玉県!$AA$44</f>
        <v>0</v>
      </c>
      <c r="CQ18" s="122">
        <f>[11]届出・埼玉県!$Z$45</f>
        <v>2</v>
      </c>
      <c r="CR18" s="121">
        <f>[11]届出・埼玉県!$AA$45</f>
        <v>2</v>
      </c>
      <c r="CS18" s="120">
        <f>[11]届出・埼玉県!$Z$46</f>
        <v>0</v>
      </c>
      <c r="CT18" s="121">
        <f>[11]届出・埼玉県!$AA$46</f>
        <v>0</v>
      </c>
      <c r="CU18" s="116" t="s">
        <v>32</v>
      </c>
      <c r="CV18" s="209" t="s">
        <v>224</v>
      </c>
      <c r="CW18" s="120">
        <f>[11]届出・埼玉県!$Z$47</f>
        <v>0</v>
      </c>
      <c r="CX18" s="121">
        <f>[11]届出・埼玉県!$AA$47</f>
        <v>0</v>
      </c>
      <c r="CY18" s="122">
        <f>[11]届出・埼玉県!$Z$51</f>
        <v>0</v>
      </c>
      <c r="CZ18" s="118">
        <f>[11]届出・埼玉県!$AA$51</f>
        <v>0</v>
      </c>
      <c r="DA18" s="122">
        <f>[11]届出・埼玉県!$Z$48</f>
        <v>0</v>
      </c>
      <c r="DB18" s="123">
        <f>[11]届出・埼玉県!$AA$48</f>
        <v>0</v>
      </c>
      <c r="DC18" s="119">
        <f>[11]届出・埼玉県!$Z$49</f>
        <v>0</v>
      </c>
      <c r="DD18" s="118">
        <f>[11]届出・埼玉県!$AA$49</f>
        <v>0</v>
      </c>
    </row>
    <row r="19" spans="1:108" s="77" customFormat="1" x14ac:dyDescent="0.15">
      <c r="A19" s="133" t="s">
        <v>33</v>
      </c>
      <c r="B19" s="210" t="s">
        <v>227</v>
      </c>
      <c r="C19" s="117">
        <f>[12]届出・千葉県!$Z$3</f>
        <v>0</v>
      </c>
      <c r="D19" s="231">
        <f>[12]届出・千葉県!$AA$3</f>
        <v>0</v>
      </c>
      <c r="E19" s="232">
        <f>[12]届出・千葉県!$Z$4</f>
        <v>0</v>
      </c>
      <c r="F19" s="136">
        <f>[12]届出・千葉県!$AA$4</f>
        <v>0</v>
      </c>
      <c r="G19" s="245">
        <f>[12]届出・千葉県!$Z$5</f>
        <v>0</v>
      </c>
      <c r="H19" s="231">
        <f>[12]届出・千葉県!$AA$5</f>
        <v>0</v>
      </c>
      <c r="I19" s="251">
        <f>[12]届出・千葉県!$Z$6</f>
        <v>0</v>
      </c>
      <c r="J19" s="136">
        <f>[12]届出・千葉県!$AA$6</f>
        <v>0</v>
      </c>
      <c r="K19" s="138">
        <f>[12]届出・千葉県!$Z$7</f>
        <v>0</v>
      </c>
      <c r="L19" s="255">
        <f>[12]届出・千葉県!$AA$7</f>
        <v>0</v>
      </c>
      <c r="M19" s="232">
        <f>[12]届出・千葉県!$Z$8</f>
        <v>4</v>
      </c>
      <c r="N19" s="136">
        <f>[12]届出・千葉県!$AA$8</f>
        <v>33</v>
      </c>
      <c r="O19" s="117">
        <f>[12]届出・千葉県!$Z$9</f>
        <v>3</v>
      </c>
      <c r="P19" s="231">
        <f>[12]届出・千葉県!$AA$9</f>
        <v>3</v>
      </c>
      <c r="Q19" s="251">
        <f>[12]届出・千葉県!$Z$10</f>
        <v>0</v>
      </c>
      <c r="R19" s="136">
        <f>[12]届出・千葉県!$AA$10</f>
        <v>0</v>
      </c>
      <c r="S19" s="138">
        <f>[12]届出・千葉県!$Z$11</f>
        <v>0</v>
      </c>
      <c r="T19" s="231">
        <f>[12]届出・千葉県!$AA$11</f>
        <v>0</v>
      </c>
      <c r="U19" s="133" t="s">
        <v>33</v>
      </c>
      <c r="V19" s="210" t="s">
        <v>226</v>
      </c>
      <c r="W19" s="267">
        <f>[12]届出・千葉県!$Z$12</f>
        <v>0</v>
      </c>
      <c r="X19" s="138">
        <f>[12]届出・千葉県!$AA$12</f>
        <v>0</v>
      </c>
      <c r="Y19" s="117">
        <f>[12]届出・千葉県!$Z$13</f>
        <v>2</v>
      </c>
      <c r="Z19" s="139">
        <f>[12]届出・千葉県!$AA$13</f>
        <v>2</v>
      </c>
      <c r="AA19" s="140">
        <f>[12]届出・千葉県!$Z$14</f>
        <v>0</v>
      </c>
      <c r="AB19" s="134">
        <f>[12]届出・千葉県!$AA$14</f>
        <v>0</v>
      </c>
      <c r="AC19" s="135">
        <f>[12]届出・千葉県!$Z$15</f>
        <v>0</v>
      </c>
      <c r="AD19" s="138">
        <f>[12]届出・千葉県!$AA$15</f>
        <v>0</v>
      </c>
      <c r="AE19" s="135">
        <f>[12]届出・千葉県!$Z$16</f>
        <v>1</v>
      </c>
      <c r="AF19" s="138">
        <f>[12]届出・千葉県!$AA$16</f>
        <v>1</v>
      </c>
      <c r="AG19" s="142">
        <f>[12]届出・千葉県!$Z$17</f>
        <v>0</v>
      </c>
      <c r="AH19" s="136">
        <f>[12]届出・千葉県!$AA$17</f>
        <v>0</v>
      </c>
      <c r="AI19" s="117">
        <f>[12]届出・千葉県!$Z$18</f>
        <v>2</v>
      </c>
      <c r="AJ19" s="141">
        <f>[12]届出・千葉県!$AA$18</f>
        <v>11</v>
      </c>
      <c r="AK19" s="137">
        <f>[12]届出・千葉県!$Z$19</f>
        <v>2</v>
      </c>
      <c r="AL19" s="138">
        <f>[12]届出・千葉県!$AA$19</f>
        <v>22</v>
      </c>
      <c r="AM19" s="142">
        <f>[12]届出・千葉県!$Z$20</f>
        <v>0</v>
      </c>
      <c r="AN19" s="136">
        <f>[12]届出・千葉県!$AA$20</f>
        <v>0</v>
      </c>
      <c r="AO19" s="133" t="s">
        <v>33</v>
      </c>
      <c r="AP19" s="210" t="s">
        <v>226</v>
      </c>
      <c r="AQ19" s="137">
        <f>[12]届出・千葉県!$Z$21</f>
        <v>0</v>
      </c>
      <c r="AR19" s="136">
        <f>[12]届出・千葉県!$AA$21</f>
        <v>0</v>
      </c>
      <c r="AS19" s="117">
        <f>[12]届出・千葉県!$Z$22</f>
        <v>0</v>
      </c>
      <c r="AT19" s="134">
        <f>[12]届出・千葉県!$AA$22</f>
        <v>0</v>
      </c>
      <c r="AU19" s="117">
        <f>[12]届出・千葉県!$Z$23</f>
        <v>0</v>
      </c>
      <c r="AV19" s="134">
        <f>[12]届出・千葉県!$AA$23</f>
        <v>0</v>
      </c>
      <c r="AW19" s="117">
        <f>[12]届出・千葉県!$Z$24</f>
        <v>2</v>
      </c>
      <c r="AX19" s="134">
        <f>[12]届出・千葉県!$AA$24</f>
        <v>2</v>
      </c>
      <c r="AY19" s="117">
        <f>[12]届出・千葉県!$Z$25</f>
        <v>0</v>
      </c>
      <c r="AZ19" s="134">
        <f>[12]届出・千葉県!$AA$25</f>
        <v>0</v>
      </c>
      <c r="BA19" s="117">
        <f>[12]届出・千葉県!$Z$26</f>
        <v>0</v>
      </c>
      <c r="BB19" s="134">
        <f>[12]届出・千葉県!$AA$26</f>
        <v>0</v>
      </c>
      <c r="BC19" s="117">
        <f>[12]届出・千葉県!$Z$27</f>
        <v>0</v>
      </c>
      <c r="BD19" s="134">
        <f>[12]届出・千葉県!$AA$27</f>
        <v>0</v>
      </c>
      <c r="BE19" s="117">
        <f>[12]届出・千葉県!$Z$28</f>
        <v>0</v>
      </c>
      <c r="BF19" s="134">
        <f>[12]届出・千葉県!$AA$28</f>
        <v>0</v>
      </c>
      <c r="BG19" s="117">
        <f>[12]届出・千葉県!$Z$29</f>
        <v>0</v>
      </c>
      <c r="BH19" s="134">
        <f>[12]届出・千葉県!$AA$29</f>
        <v>0</v>
      </c>
      <c r="BI19" s="133" t="s">
        <v>33</v>
      </c>
      <c r="BJ19" s="210" t="s">
        <v>226</v>
      </c>
      <c r="BK19" s="135">
        <f>[12]届出・千葉県!$Z$30</f>
        <v>0</v>
      </c>
      <c r="BL19" s="138">
        <f>[12]届出・千葉県!$AA$30</f>
        <v>0</v>
      </c>
      <c r="BM19" s="117">
        <f>[12]届出・千葉県!$Z$31</f>
        <v>1</v>
      </c>
      <c r="BN19" s="134">
        <f>[12]届出・千葉県!$AA$31</f>
        <v>125</v>
      </c>
      <c r="BO19" s="117">
        <f>[12]届出・千葉県!$Z$32</f>
        <v>0</v>
      </c>
      <c r="BP19" s="134">
        <f>[12]届出・千葉県!$AA$32</f>
        <v>0</v>
      </c>
      <c r="BQ19" s="117">
        <f>[12]届出・千葉県!$Z$33</f>
        <v>9</v>
      </c>
      <c r="BR19" s="141">
        <f>[12]届出・千葉県!$AA$33</f>
        <v>43</v>
      </c>
      <c r="BS19" s="146">
        <f>[12]届出・千葉県!$Z$34</f>
        <v>0</v>
      </c>
      <c r="BT19" s="134">
        <f>[12]届出・千葉県!$AA$34</f>
        <v>0</v>
      </c>
      <c r="BU19" s="117">
        <f>[12]届出・千葉県!$Z$35</f>
        <v>0</v>
      </c>
      <c r="BV19" s="134">
        <f>[12]届出・千葉県!$AA$35</f>
        <v>0</v>
      </c>
      <c r="BW19" s="117">
        <f>[12]届出・千葉県!$Z$36</f>
        <v>0</v>
      </c>
      <c r="BX19" s="134">
        <f>[12]届出・千葉県!$AA$36</f>
        <v>0</v>
      </c>
      <c r="BY19" s="117">
        <f>[12]届出・千葉県!$Z$37</f>
        <v>3</v>
      </c>
      <c r="BZ19" s="145">
        <f>[12]届出・千葉県!$AA$37</f>
        <v>3</v>
      </c>
      <c r="CA19" s="142">
        <f>[12]届出・千葉県!$Z$38</f>
        <v>0</v>
      </c>
      <c r="CB19" s="136">
        <f>[12]届出・千葉県!$AA$38</f>
        <v>0</v>
      </c>
      <c r="CC19" s="133" t="s">
        <v>33</v>
      </c>
      <c r="CD19" s="210" t="s">
        <v>226</v>
      </c>
      <c r="CE19" s="117">
        <f>[12]届出・千葉県!$Z$39</f>
        <v>0</v>
      </c>
      <c r="CF19" s="134">
        <f>[12]届出・千葉県!$AA$39</f>
        <v>0</v>
      </c>
      <c r="CG19" s="135">
        <f>[12]届出・千葉県!$Z$40</f>
        <v>1</v>
      </c>
      <c r="CH19" s="136">
        <f>[12]届出・千葉県!$AA$40</f>
        <v>600</v>
      </c>
      <c r="CI19" s="137">
        <f>[12]届出・千葉県!$Z$41</f>
        <v>0</v>
      </c>
      <c r="CJ19" s="136">
        <f>[12]届出・千葉県!$AA$41</f>
        <v>0</v>
      </c>
      <c r="CK19" s="117">
        <f>[12]届出・千葉県!$Z$42</f>
        <v>0</v>
      </c>
      <c r="CL19" s="134">
        <f>[12]届出・千葉県!$AA$42</f>
        <v>0</v>
      </c>
      <c r="CM19" s="117">
        <f>[12]届出・千葉県!$Z$43</f>
        <v>0</v>
      </c>
      <c r="CN19" s="134">
        <f>[12]届出・千葉県!$AA$43</f>
        <v>0</v>
      </c>
      <c r="CO19" s="117">
        <f>[12]届出・千葉県!$Z$44</f>
        <v>0</v>
      </c>
      <c r="CP19" s="134">
        <f>[12]届出・千葉県!$AA$44</f>
        <v>0</v>
      </c>
      <c r="CQ19" s="137">
        <f>[12]届出・千葉県!$Z$45</f>
        <v>0</v>
      </c>
      <c r="CR19" s="136">
        <f>[12]届出・千葉県!$AA$45</f>
        <v>0</v>
      </c>
      <c r="CS19" s="135">
        <f>[12]届出・千葉県!$Z$46</f>
        <v>0</v>
      </c>
      <c r="CT19" s="136">
        <f>[12]届出・千葉県!$AA$46</f>
        <v>0</v>
      </c>
      <c r="CU19" s="133" t="s">
        <v>33</v>
      </c>
      <c r="CV19" s="210" t="s">
        <v>226</v>
      </c>
      <c r="CW19" s="135">
        <f>[12]届出・千葉県!$Z$47</f>
        <v>0</v>
      </c>
      <c r="CX19" s="136">
        <f>[12]届出・千葉県!$AA$47</f>
        <v>0</v>
      </c>
      <c r="CY19" s="137">
        <f>[12]届出・千葉県!$Z$51</f>
        <v>0</v>
      </c>
      <c r="CZ19" s="134">
        <f>[12]届出・千葉県!$AA$51</f>
        <v>0</v>
      </c>
      <c r="DA19" s="137">
        <f>[12]届出・千葉県!$Z$48</f>
        <v>0</v>
      </c>
      <c r="DB19" s="138">
        <f>[12]届出・千葉県!$AA$48</f>
        <v>0</v>
      </c>
      <c r="DC19" s="117">
        <f>[12]届出・千葉県!$Z$49</f>
        <v>1</v>
      </c>
      <c r="DD19" s="134">
        <f>[12]届出・千葉県!$AA$49</f>
        <v>5</v>
      </c>
    </row>
    <row r="20" spans="1:108" s="77" customFormat="1" x14ac:dyDescent="0.15">
      <c r="A20" s="133" t="s">
        <v>34</v>
      </c>
      <c r="B20" s="210" t="s">
        <v>229</v>
      </c>
      <c r="C20" s="117">
        <f>[13]届出・東京都!$Z$3</f>
        <v>1</v>
      </c>
      <c r="D20" s="231">
        <f>[13]届出・東京都!$AA$3</f>
        <v>1</v>
      </c>
      <c r="E20" s="232">
        <f>[13]届出・東京都!$Z$4</f>
        <v>0</v>
      </c>
      <c r="F20" s="136">
        <f>[13]届出・東京都!$AA$4</f>
        <v>0</v>
      </c>
      <c r="G20" s="245">
        <f>[13]届出・東京都!$Z$5</f>
        <v>0</v>
      </c>
      <c r="H20" s="231">
        <f>[13]届出・東京都!$AA$5</f>
        <v>0</v>
      </c>
      <c r="I20" s="251">
        <f>[13]届出・東京都!$Z$6</f>
        <v>0</v>
      </c>
      <c r="J20" s="136">
        <f>[13]届出・東京都!$AA$6</f>
        <v>0</v>
      </c>
      <c r="K20" s="138">
        <f>[13]届出・東京都!$Z$7</f>
        <v>0</v>
      </c>
      <c r="L20" s="255">
        <f>[13]届出・東京都!$AA$7</f>
        <v>0</v>
      </c>
      <c r="M20" s="232">
        <f>[13]届出・東京都!$Z$8</f>
        <v>0</v>
      </c>
      <c r="N20" s="136">
        <f>[13]届出・東京都!$AA$8</f>
        <v>0</v>
      </c>
      <c r="O20" s="117">
        <f>[13]届出・東京都!$Z$9</f>
        <v>2</v>
      </c>
      <c r="P20" s="231">
        <f>[13]届出・東京都!$AA$9</f>
        <v>2</v>
      </c>
      <c r="Q20" s="251">
        <f>[13]届出・東京都!$Z$10</f>
        <v>0</v>
      </c>
      <c r="R20" s="136">
        <f>[13]届出・東京都!$AA$10</f>
        <v>0</v>
      </c>
      <c r="S20" s="138">
        <f>[13]届出・東京都!$Z$11</f>
        <v>0</v>
      </c>
      <c r="T20" s="231">
        <f>[13]届出・東京都!$AA$11</f>
        <v>0</v>
      </c>
      <c r="U20" s="133" t="s">
        <v>34</v>
      </c>
      <c r="V20" s="210" t="s">
        <v>228</v>
      </c>
      <c r="W20" s="267">
        <f>[13]届出・東京都!$Z$12</f>
        <v>0</v>
      </c>
      <c r="X20" s="138">
        <f>[13]届出・東京都!$AA$12</f>
        <v>0</v>
      </c>
      <c r="Y20" s="117">
        <f>[13]届出・東京都!$Z$13</f>
        <v>0</v>
      </c>
      <c r="Z20" s="139">
        <f>[13]届出・東京都!$AA$13</f>
        <v>0</v>
      </c>
      <c r="AA20" s="140">
        <f>[13]届出・東京都!$Z$14</f>
        <v>0</v>
      </c>
      <c r="AB20" s="134">
        <f>[13]届出・東京都!$AA$14</f>
        <v>0</v>
      </c>
      <c r="AC20" s="135">
        <f>[13]届出・東京都!$Z$15</f>
        <v>0</v>
      </c>
      <c r="AD20" s="138">
        <f>[13]届出・東京都!$AA$15</f>
        <v>0</v>
      </c>
      <c r="AE20" s="135">
        <f>[13]届出・東京都!$Z$16</f>
        <v>1</v>
      </c>
      <c r="AF20" s="138">
        <f>[13]届出・東京都!$AA$16</f>
        <v>1</v>
      </c>
      <c r="AG20" s="142">
        <f>[13]届出・東京都!$Z$17</f>
        <v>0</v>
      </c>
      <c r="AH20" s="136">
        <f>[13]届出・東京都!$AA$17</f>
        <v>0</v>
      </c>
      <c r="AI20" s="117">
        <f>[13]届出・東京都!$Z$18</f>
        <v>0</v>
      </c>
      <c r="AJ20" s="141">
        <f>[13]届出・東京都!$AA$18</f>
        <v>0</v>
      </c>
      <c r="AK20" s="137">
        <f>[13]届出・東京都!$Z$19</f>
        <v>0</v>
      </c>
      <c r="AL20" s="138">
        <f>[13]届出・東京都!$AA$19</f>
        <v>0</v>
      </c>
      <c r="AM20" s="142">
        <f>[13]届出・東京都!$Z$20</f>
        <v>0</v>
      </c>
      <c r="AN20" s="136">
        <f>[13]届出・東京都!$AA$20</f>
        <v>0</v>
      </c>
      <c r="AO20" s="133" t="s">
        <v>34</v>
      </c>
      <c r="AP20" s="210" t="s">
        <v>228</v>
      </c>
      <c r="AQ20" s="137">
        <f>[13]届出・東京都!$Z$21</f>
        <v>0</v>
      </c>
      <c r="AR20" s="136">
        <f>[13]届出・東京都!$AA$21</f>
        <v>0</v>
      </c>
      <c r="AS20" s="117">
        <f>[13]届出・東京都!$Z$22</f>
        <v>0</v>
      </c>
      <c r="AT20" s="134">
        <f>[13]届出・東京都!$AA$22</f>
        <v>0</v>
      </c>
      <c r="AU20" s="117">
        <f>[13]届出・東京都!$Z$23</f>
        <v>0</v>
      </c>
      <c r="AV20" s="134">
        <f>[13]届出・東京都!$AA$23</f>
        <v>0</v>
      </c>
      <c r="AW20" s="117">
        <f>[13]届出・東京都!$Z$24</f>
        <v>0</v>
      </c>
      <c r="AX20" s="134">
        <f>[13]届出・東京都!$AA$24</f>
        <v>0</v>
      </c>
      <c r="AY20" s="117">
        <f>[13]届出・東京都!$Z$25</f>
        <v>0</v>
      </c>
      <c r="AZ20" s="134">
        <f>[13]届出・東京都!$AA$25</f>
        <v>0</v>
      </c>
      <c r="BA20" s="117">
        <f>[13]届出・東京都!$Z$26</f>
        <v>0</v>
      </c>
      <c r="BB20" s="134">
        <f>[13]届出・東京都!$AA$26</f>
        <v>0</v>
      </c>
      <c r="BC20" s="117">
        <f>[13]届出・東京都!$Z$27</f>
        <v>0</v>
      </c>
      <c r="BD20" s="134">
        <f>[13]届出・東京都!$AA$27</f>
        <v>0</v>
      </c>
      <c r="BE20" s="117">
        <f>[13]届出・東京都!$Z$28</f>
        <v>0</v>
      </c>
      <c r="BF20" s="134">
        <f>[13]届出・東京都!$AA$28</f>
        <v>0</v>
      </c>
      <c r="BG20" s="117">
        <f>[13]届出・東京都!$Z$29</f>
        <v>0</v>
      </c>
      <c r="BH20" s="134">
        <f>[13]届出・東京都!$AA$29</f>
        <v>0</v>
      </c>
      <c r="BI20" s="133" t="s">
        <v>34</v>
      </c>
      <c r="BJ20" s="210" t="s">
        <v>228</v>
      </c>
      <c r="BK20" s="135">
        <f>[13]届出・東京都!$Z$30</f>
        <v>0</v>
      </c>
      <c r="BL20" s="138">
        <f>[13]届出・東京都!$AA$30</f>
        <v>0</v>
      </c>
      <c r="BM20" s="117">
        <f>[13]届出・東京都!$Z$31</f>
        <v>0</v>
      </c>
      <c r="BN20" s="134">
        <f>[13]届出・東京都!$AA$31</f>
        <v>0</v>
      </c>
      <c r="BO20" s="117">
        <f>[13]届出・東京都!$Z$32</f>
        <v>0</v>
      </c>
      <c r="BP20" s="134">
        <f>[13]届出・東京都!$AA$32</f>
        <v>0</v>
      </c>
      <c r="BQ20" s="117">
        <f>[13]届出・東京都!$Z$33</f>
        <v>0</v>
      </c>
      <c r="BR20" s="141">
        <f>[13]届出・東京都!$AA$33</f>
        <v>0</v>
      </c>
      <c r="BS20" s="146">
        <f>[13]届出・東京都!$Z$34</f>
        <v>0</v>
      </c>
      <c r="BT20" s="134">
        <f>[13]届出・東京都!$AA$34</f>
        <v>0</v>
      </c>
      <c r="BU20" s="117">
        <f>[13]届出・東京都!$Z$35</f>
        <v>0</v>
      </c>
      <c r="BV20" s="134">
        <f>[13]届出・東京都!$AA$35</f>
        <v>0</v>
      </c>
      <c r="BW20" s="117">
        <f>[13]届出・東京都!$Z$36</f>
        <v>0</v>
      </c>
      <c r="BX20" s="134">
        <f>[13]届出・東京都!$AA$36</f>
        <v>0</v>
      </c>
      <c r="BY20" s="117">
        <f>[13]届出・東京都!$Z$37</f>
        <v>13</v>
      </c>
      <c r="BZ20" s="145">
        <f>[13]届出・東京都!$AA$37</f>
        <v>50</v>
      </c>
      <c r="CA20" s="142">
        <f>[13]届出・東京都!$Z$38</f>
        <v>0</v>
      </c>
      <c r="CB20" s="136">
        <f>[13]届出・東京都!$AA$38</f>
        <v>0</v>
      </c>
      <c r="CC20" s="133" t="s">
        <v>34</v>
      </c>
      <c r="CD20" s="210" t="s">
        <v>228</v>
      </c>
      <c r="CE20" s="117">
        <f>[13]届出・東京都!$Z$39</f>
        <v>0</v>
      </c>
      <c r="CF20" s="134">
        <f>[13]届出・東京都!$AA$39</f>
        <v>0</v>
      </c>
      <c r="CG20" s="135">
        <f>[13]届出・東京都!$Z$40</f>
        <v>0</v>
      </c>
      <c r="CH20" s="136">
        <f>[13]届出・東京都!$AA$40</f>
        <v>0</v>
      </c>
      <c r="CI20" s="137">
        <f>[13]届出・東京都!$Z$41</f>
        <v>0</v>
      </c>
      <c r="CJ20" s="136">
        <f>[13]届出・東京都!$AA$41</f>
        <v>0</v>
      </c>
      <c r="CK20" s="117">
        <f>[13]届出・東京都!$Z$42</f>
        <v>0</v>
      </c>
      <c r="CL20" s="134">
        <f>[13]届出・東京都!$AA$42</f>
        <v>0</v>
      </c>
      <c r="CM20" s="117">
        <f>[13]届出・東京都!$Z$43</f>
        <v>0</v>
      </c>
      <c r="CN20" s="134">
        <f>[13]届出・東京都!$AA$43</f>
        <v>0</v>
      </c>
      <c r="CO20" s="117">
        <f>[13]届出・東京都!$Z$44</f>
        <v>0</v>
      </c>
      <c r="CP20" s="134">
        <f>[13]届出・東京都!$AA$44</f>
        <v>0</v>
      </c>
      <c r="CQ20" s="137">
        <f>[13]届出・東京都!$Z$45</f>
        <v>0</v>
      </c>
      <c r="CR20" s="136">
        <f>[13]届出・東京都!$AA$45</f>
        <v>0</v>
      </c>
      <c r="CS20" s="135">
        <f>[13]届出・東京都!$Z$46</f>
        <v>0</v>
      </c>
      <c r="CT20" s="136">
        <f>[13]届出・東京都!$AA$46</f>
        <v>0</v>
      </c>
      <c r="CU20" s="133" t="s">
        <v>34</v>
      </c>
      <c r="CV20" s="210" t="s">
        <v>228</v>
      </c>
      <c r="CW20" s="135">
        <f>[13]届出・東京都!$Z$47</f>
        <v>0</v>
      </c>
      <c r="CX20" s="136">
        <f>[13]届出・東京都!$AA$47</f>
        <v>0</v>
      </c>
      <c r="CY20" s="137">
        <f>[13]届出・東京都!$Z$51</f>
        <v>1</v>
      </c>
      <c r="CZ20" s="134">
        <f>[13]届出・東京都!$AA$51</f>
        <v>4</v>
      </c>
      <c r="DA20" s="137">
        <f>[13]届出・東京都!$Z$48</f>
        <v>0</v>
      </c>
      <c r="DB20" s="138">
        <f>[13]届出・東京都!$AA$48</f>
        <v>0</v>
      </c>
      <c r="DC20" s="117">
        <f>[13]届出・東京都!$Z$49</f>
        <v>0</v>
      </c>
      <c r="DD20" s="134">
        <f>[13]届出・東京都!$AA$49</f>
        <v>0</v>
      </c>
    </row>
    <row r="21" spans="1:108" s="77" customFormat="1" x14ac:dyDescent="0.15">
      <c r="A21" s="133" t="s">
        <v>35</v>
      </c>
      <c r="B21" s="210" t="s">
        <v>36</v>
      </c>
      <c r="C21" s="117">
        <f>[14]届出・神奈川県!$Z$3</f>
        <v>0</v>
      </c>
      <c r="D21" s="231">
        <f>[14]届出・神奈川県!$AA$3</f>
        <v>0</v>
      </c>
      <c r="E21" s="232">
        <f>[14]届出・神奈川県!$Z$4</f>
        <v>0</v>
      </c>
      <c r="F21" s="136">
        <f>[14]届出・神奈川県!$AA$4</f>
        <v>0</v>
      </c>
      <c r="G21" s="245">
        <f>[14]届出・神奈川県!$Z$5</f>
        <v>0</v>
      </c>
      <c r="H21" s="231">
        <f>[14]届出・神奈川県!$AA$5</f>
        <v>0</v>
      </c>
      <c r="I21" s="251">
        <f>[14]届出・神奈川県!$Z$6</f>
        <v>0</v>
      </c>
      <c r="J21" s="136">
        <f>[14]届出・神奈川県!$AA$6</f>
        <v>0</v>
      </c>
      <c r="K21" s="138">
        <f>[14]届出・神奈川県!$Z$7</f>
        <v>0</v>
      </c>
      <c r="L21" s="255">
        <f>[14]届出・神奈川県!$AA$7</f>
        <v>0</v>
      </c>
      <c r="M21" s="232">
        <f>[14]届出・神奈川県!$Z$8</f>
        <v>0</v>
      </c>
      <c r="N21" s="136">
        <f>[14]届出・神奈川県!$AA$8</f>
        <v>0</v>
      </c>
      <c r="O21" s="117">
        <f>[14]届出・神奈川県!$Z$9</f>
        <v>4</v>
      </c>
      <c r="P21" s="231">
        <f>[14]届出・神奈川県!$AA$9</f>
        <v>4</v>
      </c>
      <c r="Q21" s="251">
        <f>[14]届出・神奈川県!$Z$10</f>
        <v>0</v>
      </c>
      <c r="R21" s="136">
        <f>[14]届出・神奈川県!$AA$10</f>
        <v>0</v>
      </c>
      <c r="S21" s="138">
        <f>[14]届出・神奈川県!$Z$11</f>
        <v>0</v>
      </c>
      <c r="T21" s="231">
        <f>[14]届出・神奈川県!$AA$11</f>
        <v>0</v>
      </c>
      <c r="U21" s="133" t="s">
        <v>35</v>
      </c>
      <c r="V21" s="210" t="s">
        <v>36</v>
      </c>
      <c r="W21" s="267">
        <f>[14]届出・神奈川県!$Z$12</f>
        <v>0</v>
      </c>
      <c r="X21" s="138">
        <f>[14]届出・神奈川県!$AA$12</f>
        <v>0</v>
      </c>
      <c r="Y21" s="117">
        <f>[14]届出・神奈川県!$Z$13</f>
        <v>0</v>
      </c>
      <c r="Z21" s="139">
        <f>[14]届出・神奈川県!$AA$13</f>
        <v>0</v>
      </c>
      <c r="AA21" s="140">
        <f>[14]届出・神奈川県!$Z$14</f>
        <v>0</v>
      </c>
      <c r="AB21" s="134">
        <f>[14]届出・神奈川県!$AA$14</f>
        <v>0</v>
      </c>
      <c r="AC21" s="135">
        <f>[14]届出・神奈川県!$Z$15</f>
        <v>0</v>
      </c>
      <c r="AD21" s="138">
        <f>[14]届出・神奈川県!$AA$15</f>
        <v>0</v>
      </c>
      <c r="AE21" s="135">
        <f>[14]届出・神奈川県!$Z$16</f>
        <v>2</v>
      </c>
      <c r="AF21" s="138">
        <f>[14]届出・神奈川県!$AA$16</f>
        <v>2</v>
      </c>
      <c r="AG21" s="142">
        <f>[14]届出・神奈川県!$Z$17</f>
        <v>0</v>
      </c>
      <c r="AH21" s="136">
        <f>[14]届出・神奈川県!$AA$17</f>
        <v>0</v>
      </c>
      <c r="AI21" s="117">
        <f>[14]届出・神奈川県!$Z$18</f>
        <v>0</v>
      </c>
      <c r="AJ21" s="141">
        <f>[14]届出・神奈川県!$AA$18</f>
        <v>0</v>
      </c>
      <c r="AK21" s="137">
        <f>[14]届出・神奈川県!$Z$19</f>
        <v>2</v>
      </c>
      <c r="AL21" s="138">
        <f>[14]届出・神奈川県!$AA$19</f>
        <v>2</v>
      </c>
      <c r="AM21" s="142">
        <f>[14]届出・神奈川県!$Z$20</f>
        <v>0</v>
      </c>
      <c r="AN21" s="136">
        <f>[14]届出・神奈川県!$AA$20</f>
        <v>0</v>
      </c>
      <c r="AO21" s="133" t="s">
        <v>35</v>
      </c>
      <c r="AP21" s="210" t="s">
        <v>36</v>
      </c>
      <c r="AQ21" s="137">
        <f>[14]届出・神奈川県!$Z$21</f>
        <v>0</v>
      </c>
      <c r="AR21" s="136">
        <f>[14]届出・神奈川県!$AA$21</f>
        <v>0</v>
      </c>
      <c r="AS21" s="117">
        <f>[14]届出・神奈川県!$Z$22</f>
        <v>0</v>
      </c>
      <c r="AT21" s="134">
        <f>[14]届出・神奈川県!$AA$22</f>
        <v>0</v>
      </c>
      <c r="AU21" s="117">
        <f>[14]届出・神奈川県!$Z$23</f>
        <v>0</v>
      </c>
      <c r="AV21" s="134">
        <f>[14]届出・神奈川県!$AA$23</f>
        <v>0</v>
      </c>
      <c r="AW21" s="117">
        <f>[14]届出・神奈川県!$Z$24</f>
        <v>0</v>
      </c>
      <c r="AX21" s="134">
        <f>[14]届出・神奈川県!$AA$24</f>
        <v>0</v>
      </c>
      <c r="AY21" s="117">
        <f>[14]届出・神奈川県!$Z$25</f>
        <v>0</v>
      </c>
      <c r="AZ21" s="134">
        <f>[14]届出・神奈川県!$AA$25</f>
        <v>0</v>
      </c>
      <c r="BA21" s="117">
        <f>[14]届出・神奈川県!$Z$26</f>
        <v>0</v>
      </c>
      <c r="BB21" s="134">
        <f>[14]届出・神奈川県!$AA$26</f>
        <v>0</v>
      </c>
      <c r="BC21" s="117">
        <f>[14]届出・神奈川県!$Z$27</f>
        <v>0</v>
      </c>
      <c r="BD21" s="134">
        <f>[14]届出・神奈川県!$AA$27</f>
        <v>0</v>
      </c>
      <c r="BE21" s="117">
        <f>[14]届出・神奈川県!$Z$28</f>
        <v>0</v>
      </c>
      <c r="BF21" s="134">
        <f>[14]届出・神奈川県!$AA$28</f>
        <v>0</v>
      </c>
      <c r="BG21" s="117">
        <f>[14]届出・神奈川県!$Z$29</f>
        <v>0</v>
      </c>
      <c r="BH21" s="134">
        <f>[14]届出・神奈川県!$AA$29</f>
        <v>0</v>
      </c>
      <c r="BI21" s="133" t="s">
        <v>35</v>
      </c>
      <c r="BJ21" s="210" t="s">
        <v>36</v>
      </c>
      <c r="BK21" s="135">
        <f>[14]届出・神奈川県!$Z$30</f>
        <v>0</v>
      </c>
      <c r="BL21" s="138">
        <f>[14]届出・神奈川県!$AA$30</f>
        <v>0</v>
      </c>
      <c r="BM21" s="117">
        <f>[14]届出・神奈川県!$Z$31</f>
        <v>0</v>
      </c>
      <c r="BN21" s="134">
        <f>[14]届出・神奈川県!$AA$31</f>
        <v>0</v>
      </c>
      <c r="BO21" s="117">
        <f>[14]届出・神奈川県!$Z$32</f>
        <v>0</v>
      </c>
      <c r="BP21" s="134">
        <f>[14]届出・神奈川県!$AA$32</f>
        <v>0</v>
      </c>
      <c r="BQ21" s="117">
        <f>[14]届出・神奈川県!$Z$33</f>
        <v>0</v>
      </c>
      <c r="BR21" s="141">
        <f>[14]届出・神奈川県!$AA$33</f>
        <v>0</v>
      </c>
      <c r="BS21" s="146">
        <f>[14]届出・神奈川県!$Z$34</f>
        <v>0</v>
      </c>
      <c r="BT21" s="134">
        <f>[14]届出・神奈川県!$AA$34</f>
        <v>0</v>
      </c>
      <c r="BU21" s="117">
        <f>[14]届出・神奈川県!$Z$35</f>
        <v>0</v>
      </c>
      <c r="BV21" s="134">
        <f>[14]届出・神奈川県!$AA$35</f>
        <v>0</v>
      </c>
      <c r="BW21" s="117">
        <f>[14]届出・神奈川県!$Z$36</f>
        <v>0</v>
      </c>
      <c r="BX21" s="134">
        <f>[14]届出・神奈川県!$AA$36</f>
        <v>0</v>
      </c>
      <c r="BY21" s="117">
        <f>[14]届出・神奈川県!$Z$37</f>
        <v>22</v>
      </c>
      <c r="BZ21" s="145">
        <f>[14]届出・神奈川県!$AA$37</f>
        <v>39</v>
      </c>
      <c r="CA21" s="142">
        <f>[14]届出・神奈川県!$Z$38</f>
        <v>0</v>
      </c>
      <c r="CB21" s="136">
        <f>[14]届出・神奈川県!$AA$38</f>
        <v>0</v>
      </c>
      <c r="CC21" s="133" t="s">
        <v>35</v>
      </c>
      <c r="CD21" s="210" t="s">
        <v>36</v>
      </c>
      <c r="CE21" s="117">
        <f>[14]届出・神奈川県!$Z$39</f>
        <v>0</v>
      </c>
      <c r="CF21" s="134">
        <f>[14]届出・神奈川県!$AA$39</f>
        <v>0</v>
      </c>
      <c r="CG21" s="135">
        <f>[14]届出・神奈川県!$Z$40</f>
        <v>0</v>
      </c>
      <c r="CH21" s="136">
        <f>[14]届出・神奈川県!$AA$40</f>
        <v>0</v>
      </c>
      <c r="CI21" s="137">
        <f>[14]届出・神奈川県!$Z$41</f>
        <v>0</v>
      </c>
      <c r="CJ21" s="136">
        <f>[14]届出・神奈川県!$AA$41</f>
        <v>0</v>
      </c>
      <c r="CK21" s="117">
        <f>[14]届出・神奈川県!$Z$42</f>
        <v>0</v>
      </c>
      <c r="CL21" s="134">
        <f>[14]届出・神奈川県!$AA$42</f>
        <v>0</v>
      </c>
      <c r="CM21" s="117">
        <f>[14]届出・神奈川県!$Z$43</f>
        <v>0</v>
      </c>
      <c r="CN21" s="134">
        <f>[14]届出・神奈川県!$AA$43</f>
        <v>0</v>
      </c>
      <c r="CO21" s="117">
        <f>[14]届出・神奈川県!$Z$44</f>
        <v>0</v>
      </c>
      <c r="CP21" s="134">
        <f>[14]届出・神奈川県!$AA$44</f>
        <v>0</v>
      </c>
      <c r="CQ21" s="137">
        <f>[14]届出・神奈川県!$Z$45</f>
        <v>0</v>
      </c>
      <c r="CR21" s="136">
        <f>[14]届出・神奈川県!$AA$45</f>
        <v>0</v>
      </c>
      <c r="CS21" s="135">
        <f>[14]届出・神奈川県!$Z$46</f>
        <v>0</v>
      </c>
      <c r="CT21" s="136">
        <f>[14]届出・神奈川県!$AA$46</f>
        <v>0</v>
      </c>
      <c r="CU21" s="133" t="s">
        <v>35</v>
      </c>
      <c r="CV21" s="210" t="s">
        <v>36</v>
      </c>
      <c r="CW21" s="135">
        <f>[14]届出・神奈川県!$Z$47</f>
        <v>1</v>
      </c>
      <c r="CX21" s="136">
        <f>[14]届出・神奈川県!$AA$47</f>
        <v>30</v>
      </c>
      <c r="CY21" s="137">
        <f>[14]届出・神奈川県!$Z$51</f>
        <v>0</v>
      </c>
      <c r="CZ21" s="134">
        <f>[14]届出・神奈川県!$AA$51</f>
        <v>0</v>
      </c>
      <c r="DA21" s="137">
        <f>[14]届出・神奈川県!$Z$48</f>
        <v>0</v>
      </c>
      <c r="DB21" s="138">
        <f>[14]届出・神奈川県!$AA$48</f>
        <v>0</v>
      </c>
      <c r="DC21" s="117">
        <f>[14]届出・神奈川県!$Z$49</f>
        <v>0</v>
      </c>
      <c r="DD21" s="134">
        <f>[14]届出・神奈川県!$AA$49</f>
        <v>0</v>
      </c>
    </row>
    <row r="22" spans="1:108" s="77" customFormat="1" ht="18" thickBot="1" x14ac:dyDescent="0.2">
      <c r="A22" s="147" t="s">
        <v>37</v>
      </c>
      <c r="B22" s="211" t="s">
        <v>231</v>
      </c>
      <c r="C22" s="148">
        <f>[15]届出・新潟県!$Z$3</f>
        <v>0</v>
      </c>
      <c r="D22" s="233">
        <f>[15]届出・新潟県!$AA$3</f>
        <v>0</v>
      </c>
      <c r="E22" s="234">
        <f>[15]届出・新潟県!$Z$4</f>
        <v>0</v>
      </c>
      <c r="F22" s="151">
        <f>[15]届出・新潟県!$AA$4</f>
        <v>0</v>
      </c>
      <c r="G22" s="246">
        <f>[15]届出・新潟県!$Z$5</f>
        <v>0</v>
      </c>
      <c r="H22" s="233">
        <f>[15]届出・新潟県!$AA$5</f>
        <v>0</v>
      </c>
      <c r="I22" s="252">
        <f>[15]届出・新潟県!$Z$6</f>
        <v>0</v>
      </c>
      <c r="J22" s="151">
        <f>[15]届出・新潟県!$AA$6</f>
        <v>0</v>
      </c>
      <c r="K22" s="153">
        <f>[15]届出・新潟県!$Z$7</f>
        <v>0</v>
      </c>
      <c r="L22" s="256">
        <f>[15]届出・新潟県!$AA$7</f>
        <v>0</v>
      </c>
      <c r="M22" s="234">
        <f>[15]届出・新潟県!$Z$8</f>
        <v>1</v>
      </c>
      <c r="N22" s="151">
        <f>[15]届出・新潟県!$AA$8</f>
        <v>13</v>
      </c>
      <c r="O22" s="148">
        <f>[15]届出・新潟県!$Z$9</f>
        <v>3</v>
      </c>
      <c r="P22" s="233">
        <f>[15]届出・新潟県!$AA$9</f>
        <v>3</v>
      </c>
      <c r="Q22" s="252">
        <f>[15]届出・新潟県!$Z$10</f>
        <v>0</v>
      </c>
      <c r="R22" s="151">
        <f>[15]届出・新潟県!$AA$10</f>
        <v>0</v>
      </c>
      <c r="S22" s="153">
        <f>[15]届出・新潟県!$Z$11</f>
        <v>0</v>
      </c>
      <c r="T22" s="233">
        <f>[15]届出・新潟県!$AA$11</f>
        <v>0</v>
      </c>
      <c r="U22" s="147" t="s">
        <v>37</v>
      </c>
      <c r="V22" s="212" t="s">
        <v>230</v>
      </c>
      <c r="W22" s="268">
        <f>[15]届出・新潟県!$Z$12</f>
        <v>0</v>
      </c>
      <c r="X22" s="153">
        <f>[15]届出・新潟県!$AA$12</f>
        <v>0</v>
      </c>
      <c r="Y22" s="148">
        <f>[15]届出・新潟県!$Z$13</f>
        <v>0</v>
      </c>
      <c r="Z22" s="154">
        <f>[15]届出・新潟県!$AA$13</f>
        <v>0</v>
      </c>
      <c r="AA22" s="155">
        <f>[15]届出・新潟県!$Z$14</f>
        <v>0</v>
      </c>
      <c r="AB22" s="149">
        <f>[15]届出・新潟県!$AA$14</f>
        <v>0</v>
      </c>
      <c r="AC22" s="150">
        <f>[15]届出・新潟県!$Z$15</f>
        <v>0</v>
      </c>
      <c r="AD22" s="153">
        <f>[15]届出・新潟県!$AA$15</f>
        <v>0</v>
      </c>
      <c r="AE22" s="150">
        <f>[15]届出・新潟県!$Z$16</f>
        <v>0</v>
      </c>
      <c r="AF22" s="153">
        <f>[15]届出・新潟県!$AA$16</f>
        <v>0</v>
      </c>
      <c r="AG22" s="157">
        <f>[15]届出・新潟県!$Z$17</f>
        <v>0</v>
      </c>
      <c r="AH22" s="151">
        <f>[15]届出・新潟県!$AA$17</f>
        <v>0</v>
      </c>
      <c r="AI22" s="148">
        <f>[15]届出・新潟県!$Z$18</f>
        <v>0</v>
      </c>
      <c r="AJ22" s="156">
        <f>[15]届出・新潟県!$AA$18</f>
        <v>0</v>
      </c>
      <c r="AK22" s="152">
        <f>[15]届出・新潟県!$Z$19</f>
        <v>0</v>
      </c>
      <c r="AL22" s="153">
        <f>[15]届出・新潟県!$AA$19</f>
        <v>0</v>
      </c>
      <c r="AM22" s="157">
        <f>[15]届出・新潟県!$Z$20</f>
        <v>0</v>
      </c>
      <c r="AN22" s="151">
        <f>[15]届出・新潟県!$AA$20</f>
        <v>0</v>
      </c>
      <c r="AO22" s="147" t="s">
        <v>37</v>
      </c>
      <c r="AP22" s="212" t="s">
        <v>230</v>
      </c>
      <c r="AQ22" s="152">
        <f>[15]届出・新潟県!$Z$21</f>
        <v>0</v>
      </c>
      <c r="AR22" s="151">
        <f>[15]届出・新潟県!$AA$21</f>
        <v>0</v>
      </c>
      <c r="AS22" s="148">
        <f>[15]届出・新潟県!$Z$22</f>
        <v>0</v>
      </c>
      <c r="AT22" s="149">
        <f>[15]届出・新潟県!$AA$22</f>
        <v>0</v>
      </c>
      <c r="AU22" s="148">
        <f>[15]届出・新潟県!$Z$23</f>
        <v>0</v>
      </c>
      <c r="AV22" s="149">
        <f>[15]届出・新潟県!$AA$23</f>
        <v>0</v>
      </c>
      <c r="AW22" s="148">
        <f>[15]届出・新潟県!$Z$24</f>
        <v>0</v>
      </c>
      <c r="AX22" s="149">
        <f>[15]届出・新潟県!$AA$24</f>
        <v>0</v>
      </c>
      <c r="AY22" s="148">
        <f>[15]届出・新潟県!$Z$25</f>
        <v>0</v>
      </c>
      <c r="AZ22" s="149">
        <f>[15]届出・新潟県!$AA$25</f>
        <v>0</v>
      </c>
      <c r="BA22" s="148">
        <f>[15]届出・新潟県!$Z$26</f>
        <v>0</v>
      </c>
      <c r="BB22" s="149">
        <f>[15]届出・新潟県!$AA$26</f>
        <v>0</v>
      </c>
      <c r="BC22" s="148">
        <f>[15]届出・新潟県!$Z$27</f>
        <v>0</v>
      </c>
      <c r="BD22" s="149">
        <f>[15]届出・新潟県!$AA$27</f>
        <v>0</v>
      </c>
      <c r="BE22" s="148">
        <f>[15]届出・新潟県!$Z$28</f>
        <v>0</v>
      </c>
      <c r="BF22" s="149">
        <f>[15]届出・新潟県!$AA$28</f>
        <v>0</v>
      </c>
      <c r="BG22" s="148">
        <f>[15]届出・新潟県!$Z$29</f>
        <v>0</v>
      </c>
      <c r="BH22" s="149">
        <f>[15]届出・新潟県!$AA$29</f>
        <v>0</v>
      </c>
      <c r="BI22" s="147" t="s">
        <v>37</v>
      </c>
      <c r="BJ22" s="212" t="s">
        <v>230</v>
      </c>
      <c r="BK22" s="150">
        <f>[15]届出・新潟県!$Z$30</f>
        <v>0</v>
      </c>
      <c r="BL22" s="153">
        <f>[15]届出・新潟県!$AA$30</f>
        <v>0</v>
      </c>
      <c r="BM22" s="148">
        <f>[15]届出・新潟県!$Z$31</f>
        <v>0</v>
      </c>
      <c r="BN22" s="149">
        <f>[15]届出・新潟県!$AA$31</f>
        <v>0</v>
      </c>
      <c r="BO22" s="148">
        <f>[15]届出・新潟県!$Z$32</f>
        <v>0</v>
      </c>
      <c r="BP22" s="149">
        <f>[15]届出・新潟県!$AA$32</f>
        <v>0</v>
      </c>
      <c r="BQ22" s="148">
        <f>[15]届出・新潟県!$Z$33</f>
        <v>0</v>
      </c>
      <c r="BR22" s="156">
        <f>[15]届出・新潟県!$AA$33</f>
        <v>0</v>
      </c>
      <c r="BS22" s="158">
        <f>[15]届出・新潟県!$Z$34</f>
        <v>0</v>
      </c>
      <c r="BT22" s="149">
        <f>[15]届出・新潟県!$AA$34</f>
        <v>0</v>
      </c>
      <c r="BU22" s="148">
        <f>[15]届出・新潟県!$Z$35</f>
        <v>0</v>
      </c>
      <c r="BV22" s="149">
        <f>[15]届出・新潟県!$AA$35</f>
        <v>0</v>
      </c>
      <c r="BW22" s="148">
        <f>[15]届出・新潟県!$Z$36</f>
        <v>0</v>
      </c>
      <c r="BX22" s="149">
        <f>[15]届出・新潟県!$AA$36</f>
        <v>0</v>
      </c>
      <c r="BY22" s="148">
        <f>[15]届出・新潟県!$Z$37</f>
        <v>1</v>
      </c>
      <c r="BZ22" s="159">
        <f>[15]届出・新潟県!$AA$37</f>
        <v>2</v>
      </c>
      <c r="CA22" s="157">
        <f>[15]届出・新潟県!$Z$38</f>
        <v>0</v>
      </c>
      <c r="CB22" s="151">
        <f>[15]届出・新潟県!$AA$38</f>
        <v>0</v>
      </c>
      <c r="CC22" s="147" t="s">
        <v>37</v>
      </c>
      <c r="CD22" s="212" t="s">
        <v>230</v>
      </c>
      <c r="CE22" s="148">
        <f>[15]届出・新潟県!$Z$39</f>
        <v>0</v>
      </c>
      <c r="CF22" s="149">
        <f>[15]届出・新潟県!$AA$39</f>
        <v>0</v>
      </c>
      <c r="CG22" s="150">
        <f>[15]届出・新潟県!$Z$40</f>
        <v>0</v>
      </c>
      <c r="CH22" s="151">
        <f>[15]届出・新潟県!$AA$40</f>
        <v>0</v>
      </c>
      <c r="CI22" s="152">
        <f>[15]届出・新潟県!$Z$41</f>
        <v>2</v>
      </c>
      <c r="CJ22" s="151">
        <f>[15]届出・新潟県!$AA$41</f>
        <v>46</v>
      </c>
      <c r="CK22" s="148">
        <f>[15]届出・新潟県!$Z$42</f>
        <v>0</v>
      </c>
      <c r="CL22" s="149">
        <f>[15]届出・新潟県!$AA$42</f>
        <v>0</v>
      </c>
      <c r="CM22" s="148">
        <f>[15]届出・新潟県!$Z$43</f>
        <v>0</v>
      </c>
      <c r="CN22" s="149">
        <f>[15]届出・新潟県!$AA$43</f>
        <v>0</v>
      </c>
      <c r="CO22" s="148">
        <f>[15]届出・新潟県!$Z$44</f>
        <v>0</v>
      </c>
      <c r="CP22" s="149">
        <f>[15]届出・新潟県!$AA$44</f>
        <v>0</v>
      </c>
      <c r="CQ22" s="152">
        <f>[15]届出・新潟県!$Z$45</f>
        <v>0</v>
      </c>
      <c r="CR22" s="151">
        <f>[15]届出・新潟県!$AA$45</f>
        <v>0</v>
      </c>
      <c r="CS22" s="150">
        <f>[15]届出・新潟県!$Z$46</f>
        <v>0</v>
      </c>
      <c r="CT22" s="151">
        <f>[15]届出・新潟県!$AA$46</f>
        <v>0</v>
      </c>
      <c r="CU22" s="147" t="s">
        <v>37</v>
      </c>
      <c r="CV22" s="212" t="s">
        <v>230</v>
      </c>
      <c r="CW22" s="150">
        <f>[15]届出・新潟県!$Z$47</f>
        <v>0</v>
      </c>
      <c r="CX22" s="151">
        <f>[15]届出・新潟県!$AA$47</f>
        <v>0</v>
      </c>
      <c r="CY22" s="152">
        <f>[15]届出・新潟県!$Z$51</f>
        <v>0</v>
      </c>
      <c r="CZ22" s="149">
        <f>[15]届出・新潟県!$AA$51</f>
        <v>0</v>
      </c>
      <c r="DA22" s="152">
        <f>[15]届出・新潟県!$Z$48</f>
        <v>0</v>
      </c>
      <c r="DB22" s="153">
        <f>[15]届出・新潟県!$AA$48</f>
        <v>0</v>
      </c>
      <c r="DC22" s="148">
        <f>[15]届出・新潟県!$Z$49</f>
        <v>0</v>
      </c>
      <c r="DD22" s="149">
        <f>[15]届出・新潟県!$AA$49</f>
        <v>0</v>
      </c>
    </row>
    <row r="23" spans="1:108" s="77" customFormat="1" x14ac:dyDescent="0.15">
      <c r="A23" s="116" t="s">
        <v>38</v>
      </c>
      <c r="B23" s="209" t="s">
        <v>233</v>
      </c>
      <c r="C23" s="119">
        <f>[16]届出・富山県!$Z$3</f>
        <v>0</v>
      </c>
      <c r="D23" s="235">
        <f>[16]届出・富山県!$AA$3</f>
        <v>0</v>
      </c>
      <c r="E23" s="230">
        <f>[16]届出・富山県!$Z$4</f>
        <v>0</v>
      </c>
      <c r="F23" s="121">
        <f>[16]届出・富山県!$AA$4</f>
        <v>0</v>
      </c>
      <c r="G23" s="247">
        <f>[16]届出・富山県!$Z$5</f>
        <v>0</v>
      </c>
      <c r="H23" s="235">
        <f>[16]届出・富山県!$AA$5</f>
        <v>0</v>
      </c>
      <c r="I23" s="253">
        <f>[16]届出・富山県!$Z$6</f>
        <v>0</v>
      </c>
      <c r="J23" s="121">
        <f>[16]届出・富山県!$AA$6</f>
        <v>0</v>
      </c>
      <c r="K23" s="123">
        <f>[16]届出・富山県!$Z$7</f>
        <v>0</v>
      </c>
      <c r="L23" s="257">
        <f>[16]届出・富山県!$AA$7</f>
        <v>0</v>
      </c>
      <c r="M23" s="230">
        <f>[16]届出・富山県!$Z$8</f>
        <v>0</v>
      </c>
      <c r="N23" s="121">
        <f>[16]届出・富山県!$AA$8</f>
        <v>0</v>
      </c>
      <c r="O23" s="119">
        <f>[16]届出・富山県!$Z$9</f>
        <v>0</v>
      </c>
      <c r="P23" s="235">
        <f>[16]届出・富山県!$AA$9</f>
        <v>0</v>
      </c>
      <c r="Q23" s="253">
        <f>[16]届出・富山県!$Z$10</f>
        <v>0</v>
      </c>
      <c r="R23" s="121">
        <f>[16]届出・富山県!$AA$10</f>
        <v>0</v>
      </c>
      <c r="S23" s="123">
        <f>[16]届出・富山県!$Z$11</f>
        <v>0</v>
      </c>
      <c r="T23" s="235">
        <f>[16]届出・富山県!$AA$11</f>
        <v>0</v>
      </c>
      <c r="U23" s="116" t="s">
        <v>38</v>
      </c>
      <c r="V23" s="209" t="s">
        <v>232</v>
      </c>
      <c r="W23" s="266">
        <f>[16]届出・富山県!$Z$12</f>
        <v>0</v>
      </c>
      <c r="X23" s="123">
        <f>[16]届出・富山県!$AA$12</f>
        <v>0</v>
      </c>
      <c r="Y23" s="119">
        <f>[16]届出・富山県!$Z$13</f>
        <v>0</v>
      </c>
      <c r="Z23" s="124">
        <f>[16]届出・富山県!$AA$13</f>
        <v>0</v>
      </c>
      <c r="AA23" s="125">
        <f>[16]届出・富山県!$Z$14</f>
        <v>0</v>
      </c>
      <c r="AB23" s="118">
        <f>[16]届出・富山県!$AA$14</f>
        <v>0</v>
      </c>
      <c r="AC23" s="120">
        <f>[16]届出・富山県!$Z$15</f>
        <v>0</v>
      </c>
      <c r="AD23" s="123">
        <f>[16]届出・富山県!$AA$15</f>
        <v>0</v>
      </c>
      <c r="AE23" s="120">
        <f>[16]届出・富山県!$Z$16</f>
        <v>0</v>
      </c>
      <c r="AF23" s="123">
        <f>[16]届出・富山県!$AA$16</f>
        <v>0</v>
      </c>
      <c r="AG23" s="127">
        <f>[16]届出・富山県!$Z$17</f>
        <v>0</v>
      </c>
      <c r="AH23" s="121">
        <f>[16]届出・富山県!$AA$17</f>
        <v>0</v>
      </c>
      <c r="AI23" s="119">
        <f>[16]届出・富山県!$Z$18</f>
        <v>0</v>
      </c>
      <c r="AJ23" s="126">
        <f>[16]届出・富山県!$AA$18</f>
        <v>0</v>
      </c>
      <c r="AK23" s="122">
        <f>[16]届出・富山県!$Z$19</f>
        <v>0</v>
      </c>
      <c r="AL23" s="123">
        <f>[16]届出・富山県!$AA$19</f>
        <v>0</v>
      </c>
      <c r="AM23" s="127">
        <f>[16]届出・富山県!$Z$20</f>
        <v>0</v>
      </c>
      <c r="AN23" s="121">
        <f>[16]届出・富山県!$AA$20</f>
        <v>0</v>
      </c>
      <c r="AO23" s="116" t="s">
        <v>38</v>
      </c>
      <c r="AP23" s="209" t="s">
        <v>232</v>
      </c>
      <c r="AQ23" s="122">
        <f>[16]届出・富山県!$Z$21</f>
        <v>0</v>
      </c>
      <c r="AR23" s="121">
        <f>[16]届出・富山県!$AA$21</f>
        <v>0</v>
      </c>
      <c r="AS23" s="119">
        <f>[16]届出・富山県!$Z$22</f>
        <v>0</v>
      </c>
      <c r="AT23" s="118">
        <f>[16]届出・富山県!$AA$22</f>
        <v>0</v>
      </c>
      <c r="AU23" s="119">
        <f>[16]届出・富山県!$Z$23</f>
        <v>0</v>
      </c>
      <c r="AV23" s="118">
        <f>[16]届出・富山県!$AA$23</f>
        <v>0</v>
      </c>
      <c r="AW23" s="119">
        <f>[16]届出・富山県!$Z$24</f>
        <v>0</v>
      </c>
      <c r="AX23" s="118">
        <f>[16]届出・富山県!$AA$24</f>
        <v>0</v>
      </c>
      <c r="AY23" s="119">
        <f>[16]届出・富山県!$Z$25</f>
        <v>0</v>
      </c>
      <c r="AZ23" s="118">
        <f>[16]届出・富山県!$AA$25</f>
        <v>0</v>
      </c>
      <c r="BA23" s="119">
        <f>[16]届出・富山県!$Z$26</f>
        <v>0</v>
      </c>
      <c r="BB23" s="118">
        <f>[16]届出・富山県!$AA$26</f>
        <v>0</v>
      </c>
      <c r="BC23" s="119">
        <f>[16]届出・富山県!$Z$27</f>
        <v>0</v>
      </c>
      <c r="BD23" s="118">
        <f>[16]届出・富山県!$AA$27</f>
        <v>0</v>
      </c>
      <c r="BE23" s="119">
        <f>[16]届出・富山県!$Z$28</f>
        <v>0</v>
      </c>
      <c r="BF23" s="118">
        <f>[16]届出・富山県!$AA$28</f>
        <v>0</v>
      </c>
      <c r="BG23" s="119">
        <f>[16]届出・富山県!$Z$29</f>
        <v>0</v>
      </c>
      <c r="BH23" s="118">
        <f>[16]届出・富山県!$AA$29</f>
        <v>0</v>
      </c>
      <c r="BI23" s="116" t="s">
        <v>38</v>
      </c>
      <c r="BJ23" s="209" t="s">
        <v>232</v>
      </c>
      <c r="BK23" s="120">
        <f>[16]届出・富山県!$Z$30</f>
        <v>0</v>
      </c>
      <c r="BL23" s="123">
        <f>[16]届出・富山県!$AA$30</f>
        <v>0</v>
      </c>
      <c r="BM23" s="119">
        <f>[16]届出・富山県!$Z$31</f>
        <v>0</v>
      </c>
      <c r="BN23" s="118">
        <f>[16]届出・富山県!$AA$31</f>
        <v>0</v>
      </c>
      <c r="BO23" s="119">
        <f>[16]届出・富山県!$Z$32</f>
        <v>0</v>
      </c>
      <c r="BP23" s="118">
        <f>[16]届出・富山県!$AA$32</f>
        <v>0</v>
      </c>
      <c r="BQ23" s="119">
        <f>[16]届出・富山県!$Z$33</f>
        <v>0</v>
      </c>
      <c r="BR23" s="126">
        <f>[16]届出・富山県!$AA$33</f>
        <v>0</v>
      </c>
      <c r="BS23" s="160">
        <f>[16]届出・富山県!$Z$34</f>
        <v>0</v>
      </c>
      <c r="BT23" s="118">
        <f>[16]届出・富山県!$AA$34</f>
        <v>0</v>
      </c>
      <c r="BU23" s="119">
        <f>[16]届出・富山県!$Z$35</f>
        <v>0</v>
      </c>
      <c r="BV23" s="118">
        <f>[16]届出・富山県!$AA$35</f>
        <v>0</v>
      </c>
      <c r="BW23" s="119">
        <f>[16]届出・富山県!$Z$36</f>
        <v>0</v>
      </c>
      <c r="BX23" s="118">
        <f>[16]届出・富山県!$AA$36</f>
        <v>0</v>
      </c>
      <c r="BY23" s="119">
        <f>[16]届出・富山県!$Z$37</f>
        <v>140</v>
      </c>
      <c r="BZ23" s="132">
        <f>[16]届出・富山県!$AA$37</f>
        <v>156</v>
      </c>
      <c r="CA23" s="127">
        <f>[16]届出・富山県!$Z$38</f>
        <v>0</v>
      </c>
      <c r="CB23" s="121">
        <f>[16]届出・富山県!$AA$38</f>
        <v>0</v>
      </c>
      <c r="CC23" s="116" t="s">
        <v>38</v>
      </c>
      <c r="CD23" s="209" t="s">
        <v>232</v>
      </c>
      <c r="CE23" s="119">
        <f>[16]届出・富山県!$Z$39</f>
        <v>0</v>
      </c>
      <c r="CF23" s="118">
        <f>[16]届出・富山県!$AA$39</f>
        <v>0</v>
      </c>
      <c r="CG23" s="120">
        <f>[16]届出・富山県!$Z$40</f>
        <v>0</v>
      </c>
      <c r="CH23" s="121">
        <f>[16]届出・富山県!$AA$40</f>
        <v>0</v>
      </c>
      <c r="CI23" s="122">
        <f>[16]届出・富山県!$Z$41</f>
        <v>0</v>
      </c>
      <c r="CJ23" s="121">
        <f>[16]届出・富山県!$AA$41</f>
        <v>0</v>
      </c>
      <c r="CK23" s="119">
        <f>[16]届出・富山県!$Z$42</f>
        <v>2</v>
      </c>
      <c r="CL23" s="118">
        <f>[16]届出・富山県!$AA$42</f>
        <v>2656</v>
      </c>
      <c r="CM23" s="119">
        <f>[16]届出・富山県!$Z$43</f>
        <v>0</v>
      </c>
      <c r="CN23" s="118">
        <f>[16]届出・富山県!$AA$43</f>
        <v>0</v>
      </c>
      <c r="CO23" s="119">
        <f>[16]届出・富山県!$Z$44</f>
        <v>0</v>
      </c>
      <c r="CP23" s="118">
        <f>[16]届出・富山県!$AA$44</f>
        <v>0</v>
      </c>
      <c r="CQ23" s="122">
        <f>[16]届出・富山県!$Z$45</f>
        <v>0</v>
      </c>
      <c r="CR23" s="121">
        <f>[16]届出・富山県!$AA$45</f>
        <v>0</v>
      </c>
      <c r="CS23" s="120">
        <f>[16]届出・富山県!$Z$46</f>
        <v>0</v>
      </c>
      <c r="CT23" s="121">
        <f>[16]届出・富山県!$AA$46</f>
        <v>0</v>
      </c>
      <c r="CU23" s="116" t="s">
        <v>38</v>
      </c>
      <c r="CV23" s="209" t="s">
        <v>232</v>
      </c>
      <c r="CW23" s="120">
        <f>[16]届出・富山県!$Z$47</f>
        <v>0</v>
      </c>
      <c r="CX23" s="121">
        <f>[16]届出・富山県!$AA$47</f>
        <v>0</v>
      </c>
      <c r="CY23" s="122">
        <f>[16]届出・富山県!$Z$51</f>
        <v>0</v>
      </c>
      <c r="CZ23" s="118">
        <f>[16]届出・富山県!$AA$51</f>
        <v>0</v>
      </c>
      <c r="DA23" s="122">
        <f>[16]届出・富山県!$Z$48</f>
        <v>0</v>
      </c>
      <c r="DB23" s="123">
        <f>[16]届出・富山県!$AA$48</f>
        <v>0</v>
      </c>
      <c r="DC23" s="119">
        <f>[16]届出・富山県!$Z$49</f>
        <v>0</v>
      </c>
      <c r="DD23" s="118">
        <f>[16]届出・富山県!$AA$49</f>
        <v>0</v>
      </c>
    </row>
    <row r="24" spans="1:108" s="77" customFormat="1" x14ac:dyDescent="0.15">
      <c r="A24" s="133" t="s">
        <v>39</v>
      </c>
      <c r="B24" s="210" t="s">
        <v>235</v>
      </c>
      <c r="C24" s="117">
        <f>[17]届出・石川県!$Z$3</f>
        <v>0</v>
      </c>
      <c r="D24" s="231">
        <f>[17]届出・石川県!$AA$3</f>
        <v>0</v>
      </c>
      <c r="E24" s="232">
        <f>[17]届出・石川県!$Z$4</f>
        <v>0</v>
      </c>
      <c r="F24" s="136">
        <f>[17]届出・石川県!$AA$4</f>
        <v>0</v>
      </c>
      <c r="G24" s="245">
        <f>[17]届出・石川県!$Z$5</f>
        <v>0</v>
      </c>
      <c r="H24" s="231">
        <f>[17]届出・石川県!$AA$5</f>
        <v>0</v>
      </c>
      <c r="I24" s="251">
        <f>[17]届出・石川県!$Z$6</f>
        <v>0</v>
      </c>
      <c r="J24" s="136">
        <f>[17]届出・石川県!$AA$6</f>
        <v>0</v>
      </c>
      <c r="K24" s="138">
        <f>[17]届出・石川県!$Z$7</f>
        <v>0</v>
      </c>
      <c r="L24" s="255">
        <f>[17]届出・石川県!$AA$7</f>
        <v>0</v>
      </c>
      <c r="M24" s="232">
        <f>[17]届出・石川県!$Z$8</f>
        <v>0</v>
      </c>
      <c r="N24" s="136">
        <f>[17]届出・石川県!$AA$8</f>
        <v>0</v>
      </c>
      <c r="O24" s="117">
        <f>[17]届出・石川県!$Z$9</f>
        <v>0</v>
      </c>
      <c r="P24" s="231">
        <f>[17]届出・石川県!$AA$9</f>
        <v>0</v>
      </c>
      <c r="Q24" s="251">
        <f>[17]届出・石川県!$Z$10</f>
        <v>0</v>
      </c>
      <c r="R24" s="136">
        <f>[17]届出・石川県!$AA$10</f>
        <v>0</v>
      </c>
      <c r="S24" s="138">
        <f>[17]届出・石川県!$Z$11</f>
        <v>0</v>
      </c>
      <c r="T24" s="231">
        <f>[17]届出・石川県!$AA$11</f>
        <v>0</v>
      </c>
      <c r="U24" s="133" t="s">
        <v>39</v>
      </c>
      <c r="V24" s="210" t="s">
        <v>234</v>
      </c>
      <c r="W24" s="267">
        <f>[17]届出・石川県!$Z$12</f>
        <v>0</v>
      </c>
      <c r="X24" s="138">
        <f>[17]届出・石川県!$AA$12</f>
        <v>0</v>
      </c>
      <c r="Y24" s="117">
        <f>[17]届出・石川県!$Z$13</f>
        <v>0</v>
      </c>
      <c r="Z24" s="139">
        <f>[17]届出・石川県!$AA$13</f>
        <v>0</v>
      </c>
      <c r="AA24" s="140">
        <f>[17]届出・石川県!$Z$14</f>
        <v>0</v>
      </c>
      <c r="AB24" s="134">
        <f>[17]届出・石川県!$AA$14</f>
        <v>0</v>
      </c>
      <c r="AC24" s="135">
        <f>[17]届出・石川県!$Z$15</f>
        <v>0</v>
      </c>
      <c r="AD24" s="138">
        <f>[17]届出・石川県!$AA$15</f>
        <v>0</v>
      </c>
      <c r="AE24" s="135">
        <f>[17]届出・石川県!$Z$16</f>
        <v>0</v>
      </c>
      <c r="AF24" s="138">
        <f>[17]届出・石川県!$AA$16</f>
        <v>0</v>
      </c>
      <c r="AG24" s="142">
        <f>[17]届出・石川県!$Z$17</f>
        <v>0</v>
      </c>
      <c r="AH24" s="136">
        <f>[17]届出・石川県!$AA$17</f>
        <v>0</v>
      </c>
      <c r="AI24" s="131">
        <f>[17]届出・石川県!$Z$18</f>
        <v>1</v>
      </c>
      <c r="AJ24" s="141">
        <f>[17]届出・石川県!$AA$18</f>
        <v>1</v>
      </c>
      <c r="AK24" s="137">
        <f>[17]届出・石川県!$Z$19</f>
        <v>1</v>
      </c>
      <c r="AL24" s="138">
        <f>[17]届出・石川県!$AA$19</f>
        <v>2</v>
      </c>
      <c r="AM24" s="142">
        <f>[17]届出・石川県!$Z$20</f>
        <v>0</v>
      </c>
      <c r="AN24" s="136">
        <f>[17]届出・石川県!$AA$20</f>
        <v>0</v>
      </c>
      <c r="AO24" s="133" t="s">
        <v>39</v>
      </c>
      <c r="AP24" s="210" t="s">
        <v>234</v>
      </c>
      <c r="AQ24" s="137">
        <f>[17]届出・石川県!$Z$21</f>
        <v>0</v>
      </c>
      <c r="AR24" s="136">
        <f>[17]届出・石川県!$AA$21</f>
        <v>0</v>
      </c>
      <c r="AS24" s="117">
        <f>[17]届出・石川県!$Z$22</f>
        <v>0</v>
      </c>
      <c r="AT24" s="134">
        <f>[17]届出・石川県!$AA$22</f>
        <v>0</v>
      </c>
      <c r="AU24" s="117">
        <f>[17]届出・石川県!$Z$23</f>
        <v>0</v>
      </c>
      <c r="AV24" s="134">
        <f>[17]届出・石川県!$AA$23</f>
        <v>0</v>
      </c>
      <c r="AW24" s="117">
        <f>[17]届出・石川県!$Z$24</f>
        <v>0</v>
      </c>
      <c r="AX24" s="134">
        <f>[17]届出・石川県!$AA$24</f>
        <v>0</v>
      </c>
      <c r="AY24" s="117">
        <f>[17]届出・石川県!$Z$25</f>
        <v>0</v>
      </c>
      <c r="AZ24" s="134">
        <f>[17]届出・石川県!$AA$25</f>
        <v>0</v>
      </c>
      <c r="BA24" s="117">
        <f>[17]届出・石川県!$Z$26</f>
        <v>0</v>
      </c>
      <c r="BB24" s="134">
        <f>[17]届出・石川県!$AA$26</f>
        <v>0</v>
      </c>
      <c r="BC24" s="117">
        <f>[17]届出・石川県!$Z$27</f>
        <v>0</v>
      </c>
      <c r="BD24" s="134">
        <f>[17]届出・石川県!$AA$27</f>
        <v>0</v>
      </c>
      <c r="BE24" s="117">
        <f>[17]届出・石川県!$Z$28</f>
        <v>0</v>
      </c>
      <c r="BF24" s="134">
        <f>[17]届出・石川県!$AA$28</f>
        <v>0</v>
      </c>
      <c r="BG24" s="117">
        <f>[17]届出・石川県!$Z$29</f>
        <v>0</v>
      </c>
      <c r="BH24" s="134">
        <f>[17]届出・石川県!$AA$29</f>
        <v>0</v>
      </c>
      <c r="BI24" s="133" t="s">
        <v>39</v>
      </c>
      <c r="BJ24" s="210" t="s">
        <v>234</v>
      </c>
      <c r="BK24" s="135">
        <f>[17]届出・石川県!$Z$30</f>
        <v>0</v>
      </c>
      <c r="BL24" s="138">
        <f>[17]届出・石川県!$AA$30</f>
        <v>0</v>
      </c>
      <c r="BM24" s="117">
        <f>[17]届出・石川県!$Z$31</f>
        <v>0</v>
      </c>
      <c r="BN24" s="134">
        <f>[17]届出・石川県!$AA$31</f>
        <v>0</v>
      </c>
      <c r="BO24" s="117">
        <f>[17]届出・石川県!$Z$32</f>
        <v>0</v>
      </c>
      <c r="BP24" s="134">
        <f>[17]届出・石川県!$AA$32</f>
        <v>0</v>
      </c>
      <c r="BQ24" s="117">
        <f>[17]届出・石川県!$Z$33</f>
        <v>0</v>
      </c>
      <c r="BR24" s="141">
        <f>[17]届出・石川県!$AA$33</f>
        <v>0</v>
      </c>
      <c r="BS24" s="146">
        <f>[17]届出・石川県!$Z$34</f>
        <v>0</v>
      </c>
      <c r="BT24" s="134">
        <f>[17]届出・石川県!$AA$34</f>
        <v>0</v>
      </c>
      <c r="BU24" s="117">
        <f>[17]届出・石川県!$Z$35</f>
        <v>0</v>
      </c>
      <c r="BV24" s="134">
        <f>[17]届出・石川県!$AA$35</f>
        <v>0</v>
      </c>
      <c r="BW24" s="117">
        <f>[17]届出・石川県!$Z$36</f>
        <v>0</v>
      </c>
      <c r="BX24" s="134">
        <f>[17]届出・石川県!$AA$36</f>
        <v>0</v>
      </c>
      <c r="BY24" s="117">
        <f>[17]届出・石川県!$Z$37</f>
        <v>25</v>
      </c>
      <c r="BZ24" s="145">
        <f>[17]届出・石川県!$AA$37</f>
        <v>61</v>
      </c>
      <c r="CA24" s="142">
        <f>[17]届出・石川県!$Z$38</f>
        <v>0</v>
      </c>
      <c r="CB24" s="136">
        <f>[17]届出・石川県!$AA$38</f>
        <v>0</v>
      </c>
      <c r="CC24" s="133" t="s">
        <v>39</v>
      </c>
      <c r="CD24" s="210" t="s">
        <v>234</v>
      </c>
      <c r="CE24" s="117">
        <f>[17]届出・石川県!$Z$39</f>
        <v>0</v>
      </c>
      <c r="CF24" s="134">
        <f>[17]届出・石川県!$AA$39</f>
        <v>0</v>
      </c>
      <c r="CG24" s="135">
        <f>[17]届出・石川県!$Z$40</f>
        <v>0</v>
      </c>
      <c r="CH24" s="136">
        <f>[17]届出・石川県!$AA$40</f>
        <v>0</v>
      </c>
      <c r="CI24" s="137">
        <f>[17]届出・石川県!$Z$41</f>
        <v>0</v>
      </c>
      <c r="CJ24" s="136">
        <f>[17]届出・石川県!$AA$41</f>
        <v>0</v>
      </c>
      <c r="CK24" s="117">
        <f>[17]届出・石川県!$Z$42</f>
        <v>0</v>
      </c>
      <c r="CL24" s="134">
        <f>[17]届出・石川県!$AA$42</f>
        <v>0</v>
      </c>
      <c r="CM24" s="117">
        <f>[17]届出・石川県!$Z$43</f>
        <v>0</v>
      </c>
      <c r="CN24" s="134">
        <f>[17]届出・石川県!$AA$43</f>
        <v>0</v>
      </c>
      <c r="CO24" s="117">
        <f>[17]届出・石川県!$Z$44</f>
        <v>0</v>
      </c>
      <c r="CP24" s="134">
        <f>[17]届出・石川県!$AA$44</f>
        <v>0</v>
      </c>
      <c r="CQ24" s="137">
        <f>[17]届出・石川県!$Z$45</f>
        <v>0</v>
      </c>
      <c r="CR24" s="136">
        <f>[17]届出・石川県!$AA$45</f>
        <v>0</v>
      </c>
      <c r="CS24" s="135">
        <f>[17]届出・石川県!$Z$46</f>
        <v>0</v>
      </c>
      <c r="CT24" s="136">
        <f>[17]届出・石川県!$AA$46</f>
        <v>0</v>
      </c>
      <c r="CU24" s="133" t="s">
        <v>39</v>
      </c>
      <c r="CV24" s="210" t="s">
        <v>234</v>
      </c>
      <c r="CW24" s="135">
        <f>[17]届出・石川県!$Z$47</f>
        <v>0</v>
      </c>
      <c r="CX24" s="136">
        <f>[17]届出・石川県!$AA$47</f>
        <v>0</v>
      </c>
      <c r="CY24" s="137">
        <f>[17]届出・石川県!$Z$51</f>
        <v>0</v>
      </c>
      <c r="CZ24" s="134">
        <f>[17]届出・石川県!$AA$51</f>
        <v>0</v>
      </c>
      <c r="DA24" s="137">
        <f>[17]届出・石川県!$Z$48</f>
        <v>0</v>
      </c>
      <c r="DB24" s="138">
        <f>[17]届出・石川県!$AA$48</f>
        <v>0</v>
      </c>
      <c r="DC24" s="117">
        <f>[17]届出・石川県!$Z$49</f>
        <v>5</v>
      </c>
      <c r="DD24" s="134">
        <f>[17]届出・石川県!$AA$49</f>
        <v>9</v>
      </c>
    </row>
    <row r="25" spans="1:108" s="77" customFormat="1" x14ac:dyDescent="0.15">
      <c r="A25" s="133" t="s">
        <v>138</v>
      </c>
      <c r="B25" s="210" t="s">
        <v>237</v>
      </c>
      <c r="C25" s="117">
        <f>[18]届出・福井県!$Z$3</f>
        <v>0</v>
      </c>
      <c r="D25" s="231">
        <f>[18]届出・福井県!$AA$3</f>
        <v>0</v>
      </c>
      <c r="E25" s="232">
        <f>[18]届出・福井県!$Z$4</f>
        <v>0</v>
      </c>
      <c r="F25" s="136">
        <f>[18]届出・福井県!$AA$4</f>
        <v>0</v>
      </c>
      <c r="G25" s="245">
        <f>[18]届出・福井県!$Z$5</f>
        <v>0</v>
      </c>
      <c r="H25" s="231">
        <f>[18]届出・福井県!$AA$5</f>
        <v>0</v>
      </c>
      <c r="I25" s="251">
        <f>[18]届出・福井県!$Z$6</f>
        <v>0</v>
      </c>
      <c r="J25" s="136">
        <f>[18]届出・福井県!$AA$6</f>
        <v>0</v>
      </c>
      <c r="K25" s="138">
        <f>[18]届出・福井県!$Z$7</f>
        <v>0</v>
      </c>
      <c r="L25" s="255">
        <f>[18]届出・福井県!$AA$7</f>
        <v>0</v>
      </c>
      <c r="M25" s="232">
        <f>[18]届出・福井県!$Z$8</f>
        <v>0</v>
      </c>
      <c r="N25" s="136">
        <f>[18]届出・福井県!$AA$8</f>
        <v>0</v>
      </c>
      <c r="O25" s="117">
        <f>[18]届出・福井県!$Z$9</f>
        <v>0</v>
      </c>
      <c r="P25" s="231">
        <f>[18]届出・福井県!$AA$9</f>
        <v>0</v>
      </c>
      <c r="Q25" s="251">
        <f>[18]届出・福井県!$Z$10</f>
        <v>0</v>
      </c>
      <c r="R25" s="136">
        <f>[18]届出・福井県!$AA$10</f>
        <v>0</v>
      </c>
      <c r="S25" s="138">
        <f>[18]届出・福井県!$Z$11</f>
        <v>0</v>
      </c>
      <c r="T25" s="231">
        <f>[18]届出・福井県!$AA$11</f>
        <v>0</v>
      </c>
      <c r="U25" s="133" t="s">
        <v>138</v>
      </c>
      <c r="V25" s="210" t="s">
        <v>236</v>
      </c>
      <c r="W25" s="267">
        <f>[18]届出・福井県!$Z$12</f>
        <v>0</v>
      </c>
      <c r="X25" s="138">
        <f>[18]届出・福井県!$AA$12</f>
        <v>0</v>
      </c>
      <c r="Y25" s="117">
        <f>[18]届出・福井県!$Z$13</f>
        <v>0</v>
      </c>
      <c r="Z25" s="139">
        <f>[18]届出・福井県!$AA$13</f>
        <v>0</v>
      </c>
      <c r="AA25" s="140">
        <f>[18]届出・福井県!$Z$14</f>
        <v>0</v>
      </c>
      <c r="AB25" s="134">
        <f>[18]届出・福井県!$AA$14</f>
        <v>0</v>
      </c>
      <c r="AC25" s="135">
        <f>[18]届出・福井県!$Z$15</f>
        <v>0</v>
      </c>
      <c r="AD25" s="138">
        <f>[18]届出・福井県!$AA$15</f>
        <v>0</v>
      </c>
      <c r="AE25" s="135">
        <f>[18]届出・福井県!$Z$16</f>
        <v>1</v>
      </c>
      <c r="AF25" s="138">
        <f>[18]届出・福井県!$AA$16</f>
        <v>1</v>
      </c>
      <c r="AG25" s="142">
        <f>[18]届出・福井県!$Z$17</f>
        <v>0</v>
      </c>
      <c r="AH25" s="136">
        <f>[18]届出・福井県!$AA$17</f>
        <v>0</v>
      </c>
      <c r="AI25" s="117">
        <f>[18]届出・福井県!$Z$18</f>
        <v>1</v>
      </c>
      <c r="AJ25" s="141">
        <f>[18]届出・福井県!$AA$18</f>
        <v>1</v>
      </c>
      <c r="AK25" s="137">
        <f>[18]届出・福井県!$Z$19</f>
        <v>0</v>
      </c>
      <c r="AL25" s="138">
        <f>[18]届出・福井県!$AA$19</f>
        <v>0</v>
      </c>
      <c r="AM25" s="142">
        <f>[18]届出・福井県!$Z$20</f>
        <v>0</v>
      </c>
      <c r="AN25" s="136">
        <f>[18]届出・福井県!$AA$20</f>
        <v>0</v>
      </c>
      <c r="AO25" s="133" t="s">
        <v>138</v>
      </c>
      <c r="AP25" s="210" t="s">
        <v>236</v>
      </c>
      <c r="AQ25" s="137">
        <f>[18]届出・福井県!$Z$21</f>
        <v>0</v>
      </c>
      <c r="AR25" s="136">
        <f>[18]届出・福井県!$AA$21</f>
        <v>0</v>
      </c>
      <c r="AS25" s="117">
        <f>[18]届出・福井県!$Z$22</f>
        <v>0</v>
      </c>
      <c r="AT25" s="134">
        <f>[18]届出・福井県!$AA$22</f>
        <v>0</v>
      </c>
      <c r="AU25" s="117">
        <f>[18]届出・福井県!$Z$23</f>
        <v>0</v>
      </c>
      <c r="AV25" s="134">
        <f>[18]届出・福井県!$AA$23</f>
        <v>0</v>
      </c>
      <c r="AW25" s="117">
        <f>[18]届出・福井県!$Z$24</f>
        <v>0</v>
      </c>
      <c r="AX25" s="134">
        <f>[18]届出・福井県!$AA$24</f>
        <v>0</v>
      </c>
      <c r="AY25" s="117">
        <f>[18]届出・福井県!$Z$25</f>
        <v>0</v>
      </c>
      <c r="AZ25" s="134">
        <f>[18]届出・福井県!$AA$25</f>
        <v>0</v>
      </c>
      <c r="BA25" s="117">
        <f>[18]届出・福井県!$Z$26</f>
        <v>0</v>
      </c>
      <c r="BB25" s="134">
        <f>[18]届出・福井県!$AA$26</f>
        <v>0</v>
      </c>
      <c r="BC25" s="117">
        <f>[18]届出・福井県!$Z$27</f>
        <v>0</v>
      </c>
      <c r="BD25" s="134">
        <f>[18]届出・福井県!$AA$27</f>
        <v>0</v>
      </c>
      <c r="BE25" s="117">
        <f>[18]届出・福井県!$Z$28</f>
        <v>0</v>
      </c>
      <c r="BF25" s="134">
        <f>[18]届出・福井県!$AA$28</f>
        <v>0</v>
      </c>
      <c r="BG25" s="117">
        <f>[18]届出・福井県!$Z$29</f>
        <v>0</v>
      </c>
      <c r="BH25" s="134">
        <f>[18]届出・福井県!$AA$29</f>
        <v>0</v>
      </c>
      <c r="BI25" s="133" t="s">
        <v>138</v>
      </c>
      <c r="BJ25" s="210" t="s">
        <v>236</v>
      </c>
      <c r="BK25" s="135">
        <f>[18]届出・福井県!$Z$30</f>
        <v>0</v>
      </c>
      <c r="BL25" s="138">
        <f>[18]届出・福井県!$AA$30</f>
        <v>0</v>
      </c>
      <c r="BM25" s="117">
        <f>[18]届出・福井県!$Z$31</f>
        <v>0</v>
      </c>
      <c r="BN25" s="134">
        <f>[18]届出・福井県!$AA$31</f>
        <v>0</v>
      </c>
      <c r="BO25" s="117">
        <f>[18]届出・福井県!$Z$32</f>
        <v>0</v>
      </c>
      <c r="BP25" s="134">
        <f>[18]届出・福井県!$AA$32</f>
        <v>0</v>
      </c>
      <c r="BQ25" s="117">
        <f>[18]届出・福井県!$Z$33</f>
        <v>0</v>
      </c>
      <c r="BR25" s="141">
        <f>[18]届出・福井県!$AA$33</f>
        <v>0</v>
      </c>
      <c r="BS25" s="146">
        <f>[18]届出・福井県!$Z$34</f>
        <v>0</v>
      </c>
      <c r="BT25" s="134">
        <f>[18]届出・福井県!$AA$34</f>
        <v>0</v>
      </c>
      <c r="BU25" s="117">
        <f>[18]届出・福井県!$Z$35</f>
        <v>0</v>
      </c>
      <c r="BV25" s="134">
        <f>[18]届出・福井県!$AA$35</f>
        <v>0</v>
      </c>
      <c r="BW25" s="117">
        <f>[18]届出・福井県!$Z$36</f>
        <v>0</v>
      </c>
      <c r="BX25" s="134">
        <f>[18]届出・福井県!$AA$36</f>
        <v>0</v>
      </c>
      <c r="BY25" s="117">
        <f>[18]届出・福井県!$Z$37</f>
        <v>0</v>
      </c>
      <c r="BZ25" s="145">
        <f>[18]届出・福井県!$AA$37</f>
        <v>0</v>
      </c>
      <c r="CA25" s="142">
        <f>[18]届出・福井県!$Z$38</f>
        <v>0</v>
      </c>
      <c r="CB25" s="136">
        <f>[18]届出・福井県!$AA$38</f>
        <v>0</v>
      </c>
      <c r="CC25" s="133" t="s">
        <v>138</v>
      </c>
      <c r="CD25" s="210" t="s">
        <v>236</v>
      </c>
      <c r="CE25" s="117">
        <f>[18]届出・福井県!$Z$39</f>
        <v>0</v>
      </c>
      <c r="CF25" s="134">
        <f>[18]届出・福井県!$AA$39</f>
        <v>0</v>
      </c>
      <c r="CG25" s="135">
        <f>[18]届出・福井県!$Z$40</f>
        <v>0</v>
      </c>
      <c r="CH25" s="136">
        <f>[18]届出・福井県!$AA$40</f>
        <v>0</v>
      </c>
      <c r="CI25" s="137">
        <f>[18]届出・福井県!$Z$41</f>
        <v>0</v>
      </c>
      <c r="CJ25" s="136">
        <f>[18]届出・福井県!$AA$41</f>
        <v>0</v>
      </c>
      <c r="CK25" s="117">
        <f>[18]届出・福井県!$Z$42</f>
        <v>1</v>
      </c>
      <c r="CL25" s="134">
        <f>[18]届出・福井県!$AA$42</f>
        <v>440</v>
      </c>
      <c r="CM25" s="117">
        <f>[18]届出・福井県!$Z$43</f>
        <v>0</v>
      </c>
      <c r="CN25" s="134">
        <f>[18]届出・福井県!$AA$43</f>
        <v>0</v>
      </c>
      <c r="CO25" s="117">
        <f>[18]届出・福井県!$Z$44</f>
        <v>0</v>
      </c>
      <c r="CP25" s="134">
        <f>[18]届出・福井県!$AA$44</f>
        <v>0</v>
      </c>
      <c r="CQ25" s="137">
        <f>[18]届出・福井県!$Z$45</f>
        <v>0</v>
      </c>
      <c r="CR25" s="136">
        <f>[18]届出・福井県!$AA$45</f>
        <v>0</v>
      </c>
      <c r="CS25" s="135">
        <f>[18]届出・福井県!$Z$46</f>
        <v>0</v>
      </c>
      <c r="CT25" s="136">
        <f>[18]届出・福井県!$AA$46</f>
        <v>0</v>
      </c>
      <c r="CU25" s="133" t="s">
        <v>138</v>
      </c>
      <c r="CV25" s="210" t="s">
        <v>236</v>
      </c>
      <c r="CW25" s="135">
        <f>[18]届出・福井県!$Z$47</f>
        <v>0</v>
      </c>
      <c r="CX25" s="136">
        <f>[18]届出・福井県!$AA$47</f>
        <v>0</v>
      </c>
      <c r="CY25" s="137">
        <f>[18]届出・福井県!$Z$51</f>
        <v>0</v>
      </c>
      <c r="CZ25" s="134">
        <f>[18]届出・福井県!$AA$51</f>
        <v>0</v>
      </c>
      <c r="DA25" s="137">
        <f>[18]届出・福井県!$Z$48</f>
        <v>0</v>
      </c>
      <c r="DB25" s="138">
        <f>[18]届出・福井県!$AA$48</f>
        <v>0</v>
      </c>
      <c r="DC25" s="117">
        <f>[18]届出・福井県!$Z$49</f>
        <v>0</v>
      </c>
      <c r="DD25" s="134">
        <f>[18]届出・福井県!$AA$49</f>
        <v>0</v>
      </c>
    </row>
    <row r="26" spans="1:108" s="77" customFormat="1" x14ac:dyDescent="0.15">
      <c r="A26" s="133" t="s">
        <v>40</v>
      </c>
      <c r="B26" s="210" t="s">
        <v>239</v>
      </c>
      <c r="C26" s="131">
        <f>[19]届出・山梨県!$Z$3</f>
        <v>1</v>
      </c>
      <c r="D26" s="231">
        <f>[19]届出・山梨県!$AA$3</f>
        <v>1</v>
      </c>
      <c r="E26" s="236">
        <f>[19]届出・山梨県!$Z$4</f>
        <v>0</v>
      </c>
      <c r="F26" s="136">
        <f>[19]届出・山梨県!$AA$4</f>
        <v>0</v>
      </c>
      <c r="G26" s="245">
        <f>[19]届出・山梨県!$Z$5</f>
        <v>0</v>
      </c>
      <c r="H26" s="231">
        <f>[19]届出・山梨県!$AA$5</f>
        <v>0</v>
      </c>
      <c r="I26" s="251">
        <f>[19]届出・山梨県!$Z$6</f>
        <v>0</v>
      </c>
      <c r="J26" s="136">
        <f>[19]届出・山梨県!$AA$6</f>
        <v>0</v>
      </c>
      <c r="K26" s="138">
        <f>[19]届出・山梨県!$Z$7</f>
        <v>1</v>
      </c>
      <c r="L26" s="255">
        <f>[19]届出・山梨県!$AA$7</f>
        <v>1</v>
      </c>
      <c r="M26" s="232">
        <f>[19]届出・山梨県!$Z$8</f>
        <v>1</v>
      </c>
      <c r="N26" s="136">
        <f>[19]届出・山梨県!$AA$8</f>
        <v>5</v>
      </c>
      <c r="O26" s="117">
        <f>[19]届出・山梨県!$Z$9</f>
        <v>0</v>
      </c>
      <c r="P26" s="231">
        <f>[19]届出・山梨県!$AA$9</f>
        <v>0</v>
      </c>
      <c r="Q26" s="251">
        <f>[19]届出・山梨県!$Z$10</f>
        <v>0</v>
      </c>
      <c r="R26" s="136">
        <f>[19]届出・山梨県!$AA$10</f>
        <v>0</v>
      </c>
      <c r="S26" s="138">
        <f>[19]届出・山梨県!$Z$11</f>
        <v>0</v>
      </c>
      <c r="T26" s="231">
        <f>[19]届出・山梨県!$AA$11</f>
        <v>0</v>
      </c>
      <c r="U26" s="133" t="s">
        <v>40</v>
      </c>
      <c r="V26" s="210" t="s">
        <v>238</v>
      </c>
      <c r="W26" s="267">
        <f>[19]届出・山梨県!$Z$12</f>
        <v>0</v>
      </c>
      <c r="X26" s="138">
        <f>[19]届出・山梨県!$AA$12</f>
        <v>0</v>
      </c>
      <c r="Y26" s="117">
        <f>[19]届出・山梨県!$Z$13</f>
        <v>0</v>
      </c>
      <c r="Z26" s="139">
        <f>[19]届出・山梨県!$AA$13</f>
        <v>0</v>
      </c>
      <c r="AA26" s="140">
        <f>[19]届出・山梨県!$Z$14</f>
        <v>0</v>
      </c>
      <c r="AB26" s="134">
        <f>[19]届出・山梨県!$AA$14</f>
        <v>0</v>
      </c>
      <c r="AC26" s="135">
        <f>[19]届出・山梨県!$Z$15</f>
        <v>0</v>
      </c>
      <c r="AD26" s="138">
        <f>[19]届出・山梨県!$AA$15</f>
        <v>0</v>
      </c>
      <c r="AE26" s="135">
        <f>[19]届出・山梨県!$Z$16</f>
        <v>0</v>
      </c>
      <c r="AF26" s="138">
        <f>[19]届出・山梨県!$AA$16</f>
        <v>0</v>
      </c>
      <c r="AG26" s="142">
        <f>[19]届出・山梨県!$Z$17</f>
        <v>0</v>
      </c>
      <c r="AH26" s="136">
        <f>[19]届出・山梨県!$AA$17</f>
        <v>0</v>
      </c>
      <c r="AI26" s="117">
        <f>[19]届出・山梨県!$Z$18</f>
        <v>0</v>
      </c>
      <c r="AJ26" s="141">
        <f>[19]届出・山梨県!$AA$18</f>
        <v>0</v>
      </c>
      <c r="AK26" s="137">
        <f>[19]届出・山梨県!$Z$19</f>
        <v>1</v>
      </c>
      <c r="AL26" s="138">
        <f>[19]届出・山梨県!$AA$19</f>
        <v>255</v>
      </c>
      <c r="AM26" s="142">
        <f>[19]届出・山梨県!$Z$20</f>
        <v>0</v>
      </c>
      <c r="AN26" s="136">
        <f>[19]届出・山梨県!$AA$20</f>
        <v>0</v>
      </c>
      <c r="AO26" s="133" t="s">
        <v>40</v>
      </c>
      <c r="AP26" s="210" t="s">
        <v>238</v>
      </c>
      <c r="AQ26" s="137">
        <f>[19]届出・山梨県!$Z$21</f>
        <v>0</v>
      </c>
      <c r="AR26" s="136">
        <f>[19]届出・山梨県!$AA$21</f>
        <v>0</v>
      </c>
      <c r="AS26" s="117">
        <f>[19]届出・山梨県!$Z$22</f>
        <v>0</v>
      </c>
      <c r="AT26" s="134">
        <f>[19]届出・山梨県!$AA$22</f>
        <v>0</v>
      </c>
      <c r="AU26" s="117">
        <f>[19]届出・山梨県!$Z$23</f>
        <v>0</v>
      </c>
      <c r="AV26" s="134">
        <f>[19]届出・山梨県!$AA$23</f>
        <v>0</v>
      </c>
      <c r="AW26" s="117">
        <f>[19]届出・山梨県!$Z$24</f>
        <v>0</v>
      </c>
      <c r="AX26" s="134">
        <f>[19]届出・山梨県!$AA$24</f>
        <v>0</v>
      </c>
      <c r="AY26" s="117">
        <f>[19]届出・山梨県!$Z$25</f>
        <v>0</v>
      </c>
      <c r="AZ26" s="134">
        <f>[19]届出・山梨県!$AA$25</f>
        <v>0</v>
      </c>
      <c r="BA26" s="117">
        <f>[19]届出・山梨県!$Z$26</f>
        <v>0</v>
      </c>
      <c r="BB26" s="134">
        <f>[19]届出・山梨県!$AA$26</f>
        <v>0</v>
      </c>
      <c r="BC26" s="117">
        <f>[19]届出・山梨県!$Z$27</f>
        <v>0</v>
      </c>
      <c r="BD26" s="134">
        <f>[19]届出・山梨県!$AA$27</f>
        <v>0</v>
      </c>
      <c r="BE26" s="117">
        <f>[19]届出・山梨県!$Z$28</f>
        <v>0</v>
      </c>
      <c r="BF26" s="134">
        <f>[19]届出・山梨県!$AA$28</f>
        <v>0</v>
      </c>
      <c r="BG26" s="117">
        <f>[19]届出・山梨県!$Z$29</f>
        <v>0</v>
      </c>
      <c r="BH26" s="134">
        <f>[19]届出・山梨県!$AA$29</f>
        <v>0</v>
      </c>
      <c r="BI26" s="133" t="s">
        <v>40</v>
      </c>
      <c r="BJ26" s="210" t="s">
        <v>238</v>
      </c>
      <c r="BK26" s="135">
        <f>[19]届出・山梨県!$Z$30</f>
        <v>0</v>
      </c>
      <c r="BL26" s="138">
        <f>[19]届出・山梨県!$AA$30</f>
        <v>0</v>
      </c>
      <c r="BM26" s="117">
        <f>[19]届出・山梨県!$Z$31</f>
        <v>0</v>
      </c>
      <c r="BN26" s="134">
        <f>[19]届出・山梨県!$AA$31</f>
        <v>0</v>
      </c>
      <c r="BO26" s="117">
        <f>[19]届出・山梨県!$Z$32</f>
        <v>0</v>
      </c>
      <c r="BP26" s="134">
        <f>[19]届出・山梨県!$AA$32</f>
        <v>0</v>
      </c>
      <c r="BQ26" s="117">
        <f>[19]届出・山梨県!$Z$33</f>
        <v>1</v>
      </c>
      <c r="BR26" s="141">
        <f>[19]届出・山梨県!$AA$33</f>
        <v>255</v>
      </c>
      <c r="BS26" s="146">
        <f>[19]届出・山梨県!$Z$34</f>
        <v>0</v>
      </c>
      <c r="BT26" s="134">
        <f>[19]届出・山梨県!$AA$34</f>
        <v>0</v>
      </c>
      <c r="BU26" s="117">
        <f>[19]届出・山梨県!$Z$35</f>
        <v>0</v>
      </c>
      <c r="BV26" s="134">
        <f>[19]届出・山梨県!$AA$35</f>
        <v>0</v>
      </c>
      <c r="BW26" s="117">
        <f>[19]届出・山梨県!$Z$36</f>
        <v>0</v>
      </c>
      <c r="BX26" s="134">
        <f>[19]届出・山梨県!$AA$36</f>
        <v>0</v>
      </c>
      <c r="BY26" s="117">
        <f>[19]届出・山梨県!$Z$37</f>
        <v>2</v>
      </c>
      <c r="BZ26" s="145">
        <f>[19]届出・山梨県!$AA$37</f>
        <v>2</v>
      </c>
      <c r="CA26" s="142">
        <f>[19]届出・山梨県!$Z$38</f>
        <v>0</v>
      </c>
      <c r="CB26" s="136">
        <f>[19]届出・山梨県!$AA$38</f>
        <v>0</v>
      </c>
      <c r="CC26" s="133" t="s">
        <v>40</v>
      </c>
      <c r="CD26" s="210" t="s">
        <v>238</v>
      </c>
      <c r="CE26" s="117">
        <f>[19]届出・山梨県!$Z$39</f>
        <v>0</v>
      </c>
      <c r="CF26" s="134">
        <f>[19]届出・山梨県!$AA$39</f>
        <v>0</v>
      </c>
      <c r="CG26" s="135">
        <f>[19]届出・山梨県!$Z$40</f>
        <v>0</v>
      </c>
      <c r="CH26" s="136">
        <f>[19]届出・山梨県!$AA$40</f>
        <v>0</v>
      </c>
      <c r="CI26" s="137">
        <f>[19]届出・山梨県!$Z$41</f>
        <v>0</v>
      </c>
      <c r="CJ26" s="136">
        <f>[19]届出・山梨県!$AA$41</f>
        <v>0</v>
      </c>
      <c r="CK26" s="117">
        <f>[19]届出・山梨県!$Z$42</f>
        <v>0</v>
      </c>
      <c r="CL26" s="134">
        <f>[19]届出・山梨県!$AA$42</f>
        <v>0</v>
      </c>
      <c r="CM26" s="117">
        <f>[19]届出・山梨県!$Z$43</f>
        <v>0</v>
      </c>
      <c r="CN26" s="134">
        <f>[19]届出・山梨県!$AA$43</f>
        <v>0</v>
      </c>
      <c r="CO26" s="117">
        <f>[19]届出・山梨県!$Z$44</f>
        <v>0</v>
      </c>
      <c r="CP26" s="134">
        <f>[19]届出・山梨県!$AA$44</f>
        <v>0</v>
      </c>
      <c r="CQ26" s="137">
        <f>[19]届出・山梨県!$Z$45</f>
        <v>0</v>
      </c>
      <c r="CR26" s="136">
        <f>[19]届出・山梨県!$AA$45</f>
        <v>0</v>
      </c>
      <c r="CS26" s="135">
        <f>[19]届出・山梨県!$Z$46</f>
        <v>0</v>
      </c>
      <c r="CT26" s="136">
        <f>[19]届出・山梨県!$AA$46</f>
        <v>0</v>
      </c>
      <c r="CU26" s="133" t="s">
        <v>40</v>
      </c>
      <c r="CV26" s="210" t="s">
        <v>238</v>
      </c>
      <c r="CW26" s="135">
        <f>[19]届出・山梨県!$Z$47</f>
        <v>0</v>
      </c>
      <c r="CX26" s="136">
        <f>[19]届出・山梨県!$AA$47</f>
        <v>0</v>
      </c>
      <c r="CY26" s="137">
        <f>[19]届出・山梨県!$Z$51</f>
        <v>0</v>
      </c>
      <c r="CZ26" s="134">
        <f>[19]届出・山梨県!$AA$51</f>
        <v>0</v>
      </c>
      <c r="DA26" s="137">
        <f>[19]届出・山梨県!$Z$48</f>
        <v>0</v>
      </c>
      <c r="DB26" s="138">
        <f>[19]届出・山梨県!$AA$48</f>
        <v>0</v>
      </c>
      <c r="DC26" s="117">
        <f>[19]届出・山梨県!$Z$49</f>
        <v>0</v>
      </c>
      <c r="DD26" s="134">
        <f>[19]届出・山梨県!$AA$49</f>
        <v>0</v>
      </c>
    </row>
    <row r="27" spans="1:108" s="77" customFormat="1" ht="18" thickBot="1" x14ac:dyDescent="0.2">
      <c r="A27" s="147" t="s">
        <v>41</v>
      </c>
      <c r="B27" s="211" t="s">
        <v>241</v>
      </c>
      <c r="C27" s="148">
        <f>[20]届出・長野県!$Z$3</f>
        <v>0</v>
      </c>
      <c r="D27" s="233">
        <f>[20]届出・長野県!$AA$3</f>
        <v>0</v>
      </c>
      <c r="E27" s="234">
        <f>[20]届出・長野県!$Z$4</f>
        <v>0</v>
      </c>
      <c r="F27" s="151">
        <f>[20]届出・長野県!$AA$4</f>
        <v>0</v>
      </c>
      <c r="G27" s="246">
        <f>[20]届出・長野県!$Z$5</f>
        <v>0</v>
      </c>
      <c r="H27" s="233">
        <f>[20]届出・長野県!$AA$5</f>
        <v>0</v>
      </c>
      <c r="I27" s="252">
        <f>[20]届出・長野県!$Z$6</f>
        <v>0</v>
      </c>
      <c r="J27" s="151">
        <f>[20]届出・長野県!$AA$6</f>
        <v>0</v>
      </c>
      <c r="K27" s="153">
        <f>[20]届出・長野県!$Z$7</f>
        <v>0</v>
      </c>
      <c r="L27" s="256">
        <f>[20]届出・長野県!$AA$7</f>
        <v>0</v>
      </c>
      <c r="M27" s="234">
        <f>[20]届出・長野県!$Z$8</f>
        <v>3</v>
      </c>
      <c r="N27" s="151">
        <f>[20]届出・長野県!$AA$8</f>
        <v>7</v>
      </c>
      <c r="O27" s="148">
        <f>[20]届出・長野県!$Z$9</f>
        <v>1</v>
      </c>
      <c r="P27" s="233">
        <f>[20]届出・長野県!$AA$9</f>
        <v>1</v>
      </c>
      <c r="Q27" s="252">
        <f>[20]届出・長野県!$Z$10</f>
        <v>0</v>
      </c>
      <c r="R27" s="151">
        <f>[20]届出・長野県!$AA$10</f>
        <v>0</v>
      </c>
      <c r="S27" s="153">
        <f>[20]届出・長野県!$Z$11</f>
        <v>0</v>
      </c>
      <c r="T27" s="233">
        <f>[20]届出・長野県!$AA$11</f>
        <v>0</v>
      </c>
      <c r="U27" s="147" t="s">
        <v>41</v>
      </c>
      <c r="V27" s="211" t="s">
        <v>240</v>
      </c>
      <c r="W27" s="268">
        <f>[20]届出・長野県!$Z$12</f>
        <v>0</v>
      </c>
      <c r="X27" s="153">
        <f>[20]届出・長野県!$AA$12</f>
        <v>0</v>
      </c>
      <c r="Y27" s="148">
        <f>[20]届出・長野県!$Z$13</f>
        <v>0</v>
      </c>
      <c r="Z27" s="154">
        <f>[20]届出・長野県!$AA$13</f>
        <v>0</v>
      </c>
      <c r="AA27" s="155">
        <f>[20]届出・長野県!$Z$14</f>
        <v>0</v>
      </c>
      <c r="AB27" s="149">
        <f>[20]届出・長野県!$AA$14</f>
        <v>0</v>
      </c>
      <c r="AC27" s="150">
        <f>[20]届出・長野県!$Z$15</f>
        <v>0</v>
      </c>
      <c r="AD27" s="153">
        <f>[20]届出・長野県!$AA$15</f>
        <v>0</v>
      </c>
      <c r="AE27" s="150">
        <f>[20]届出・長野県!$Z$16</f>
        <v>0</v>
      </c>
      <c r="AF27" s="153">
        <f>[20]届出・長野県!$AA$16</f>
        <v>0</v>
      </c>
      <c r="AG27" s="157">
        <f>[20]届出・長野県!$Z$17</f>
        <v>0</v>
      </c>
      <c r="AH27" s="151">
        <f>[20]届出・長野県!$AA$17</f>
        <v>0</v>
      </c>
      <c r="AI27" s="148">
        <f>[20]届出・長野県!$Z$18</f>
        <v>1</v>
      </c>
      <c r="AJ27" s="156">
        <f>[20]届出・長野県!$AA$18</f>
        <v>9</v>
      </c>
      <c r="AK27" s="152">
        <f>[20]届出・長野県!$Z$19</f>
        <v>0</v>
      </c>
      <c r="AL27" s="153">
        <f>[20]届出・長野県!$AA$19</f>
        <v>0</v>
      </c>
      <c r="AM27" s="157">
        <f>[20]届出・長野県!$Z$20</f>
        <v>0</v>
      </c>
      <c r="AN27" s="151">
        <f>[20]届出・長野県!$AA$20</f>
        <v>0</v>
      </c>
      <c r="AO27" s="147" t="s">
        <v>41</v>
      </c>
      <c r="AP27" s="211" t="s">
        <v>240</v>
      </c>
      <c r="AQ27" s="152">
        <f>[20]届出・長野県!$Z$21</f>
        <v>0</v>
      </c>
      <c r="AR27" s="151">
        <f>[20]届出・長野県!$AA$21</f>
        <v>0</v>
      </c>
      <c r="AS27" s="148">
        <f>[20]届出・長野県!$Z$22</f>
        <v>0</v>
      </c>
      <c r="AT27" s="149">
        <f>[20]届出・長野県!$AA$22</f>
        <v>0</v>
      </c>
      <c r="AU27" s="148">
        <f>[20]届出・長野県!$Z$23</f>
        <v>0</v>
      </c>
      <c r="AV27" s="149">
        <f>[20]届出・長野県!$AA$23</f>
        <v>0</v>
      </c>
      <c r="AW27" s="148">
        <f>[20]届出・長野県!$Z$24</f>
        <v>0</v>
      </c>
      <c r="AX27" s="149">
        <f>[20]届出・長野県!$AA$24</f>
        <v>0</v>
      </c>
      <c r="AY27" s="148">
        <f>[20]届出・長野県!$Z$25</f>
        <v>0</v>
      </c>
      <c r="AZ27" s="149">
        <f>[20]届出・長野県!$AA$25</f>
        <v>0</v>
      </c>
      <c r="BA27" s="148">
        <f>[20]届出・長野県!$Z$26</f>
        <v>0</v>
      </c>
      <c r="BB27" s="149">
        <f>[20]届出・長野県!$AA$26</f>
        <v>0</v>
      </c>
      <c r="BC27" s="148">
        <f>[20]届出・長野県!$Z$27</f>
        <v>0</v>
      </c>
      <c r="BD27" s="149">
        <f>[20]届出・長野県!$AA$27</f>
        <v>0</v>
      </c>
      <c r="BE27" s="148">
        <f>[20]届出・長野県!$Z$28</f>
        <v>0</v>
      </c>
      <c r="BF27" s="149">
        <f>[20]届出・長野県!$AA$28</f>
        <v>0</v>
      </c>
      <c r="BG27" s="148">
        <f>[20]届出・長野県!$Z$29</f>
        <v>0</v>
      </c>
      <c r="BH27" s="149">
        <f>[20]届出・長野県!$AA$29</f>
        <v>0</v>
      </c>
      <c r="BI27" s="147" t="s">
        <v>41</v>
      </c>
      <c r="BJ27" s="211" t="s">
        <v>240</v>
      </c>
      <c r="BK27" s="150">
        <f>[20]届出・長野県!$Z$30</f>
        <v>0</v>
      </c>
      <c r="BL27" s="153">
        <f>[20]届出・長野県!$AA$30</f>
        <v>0</v>
      </c>
      <c r="BM27" s="148">
        <f>[20]届出・長野県!$Z$31</f>
        <v>0</v>
      </c>
      <c r="BN27" s="149">
        <f>[20]届出・長野県!$AA$31</f>
        <v>0</v>
      </c>
      <c r="BO27" s="148">
        <f>[20]届出・長野県!$Z$32</f>
        <v>0</v>
      </c>
      <c r="BP27" s="149">
        <f>[20]届出・長野県!$AA$32</f>
        <v>0</v>
      </c>
      <c r="BQ27" s="148">
        <f>[20]届出・長野県!$Z$33</f>
        <v>0</v>
      </c>
      <c r="BR27" s="156">
        <f>[20]届出・長野県!$AA$33</f>
        <v>0</v>
      </c>
      <c r="BS27" s="158">
        <f>[20]届出・長野県!$Z$34</f>
        <v>0</v>
      </c>
      <c r="BT27" s="149">
        <f>[20]届出・長野県!$AA$34</f>
        <v>0</v>
      </c>
      <c r="BU27" s="148">
        <f>[20]届出・長野県!$Z$35</f>
        <v>0</v>
      </c>
      <c r="BV27" s="149">
        <f>[20]届出・長野県!$AA$35</f>
        <v>0</v>
      </c>
      <c r="BW27" s="148">
        <f>[20]届出・長野県!$Z$36</f>
        <v>2</v>
      </c>
      <c r="BX27" s="149">
        <f>[20]届出・長野県!$AA$36</f>
        <v>98</v>
      </c>
      <c r="BY27" s="163">
        <f>[20]届出・長野県!$Z$37</f>
        <v>35</v>
      </c>
      <c r="BZ27" s="159">
        <f>[20]届出・長野県!$AA$37</f>
        <v>88</v>
      </c>
      <c r="CA27" s="157">
        <f>[20]届出・長野県!$Z$38</f>
        <v>0</v>
      </c>
      <c r="CB27" s="151">
        <f>[20]届出・長野県!$AA$38</f>
        <v>0</v>
      </c>
      <c r="CC27" s="147" t="s">
        <v>41</v>
      </c>
      <c r="CD27" s="211" t="s">
        <v>240</v>
      </c>
      <c r="CE27" s="148">
        <f>[20]届出・長野県!$Z$39</f>
        <v>0</v>
      </c>
      <c r="CF27" s="149">
        <f>[20]届出・長野県!$AA$39</f>
        <v>0</v>
      </c>
      <c r="CG27" s="150">
        <f>[20]届出・長野県!$Z$40</f>
        <v>1</v>
      </c>
      <c r="CH27" s="151">
        <f>[20]届出・長野県!$AA$40</f>
        <v>2</v>
      </c>
      <c r="CI27" s="152">
        <f>[20]届出・長野県!$Z$41</f>
        <v>5</v>
      </c>
      <c r="CJ27" s="151">
        <f>[20]届出・長野県!$AA$41</f>
        <v>16</v>
      </c>
      <c r="CK27" s="148">
        <f>[20]届出・長野県!$Z$42</f>
        <v>2</v>
      </c>
      <c r="CL27" s="149">
        <f>[20]届出・長野県!$AA$42</f>
        <v>180</v>
      </c>
      <c r="CM27" s="148">
        <f>[20]届出・長野県!$Z$43</f>
        <v>0</v>
      </c>
      <c r="CN27" s="149">
        <f>[20]届出・長野県!$AA$43</f>
        <v>0</v>
      </c>
      <c r="CO27" s="148">
        <f>[20]届出・長野県!$Z$44</f>
        <v>0</v>
      </c>
      <c r="CP27" s="149">
        <f>[20]届出・長野県!$AA$44</f>
        <v>0</v>
      </c>
      <c r="CQ27" s="152">
        <f>[20]届出・長野県!$Z$45</f>
        <v>0</v>
      </c>
      <c r="CR27" s="151">
        <f>[20]届出・長野県!$AA$45</f>
        <v>0</v>
      </c>
      <c r="CS27" s="150">
        <f>[20]届出・長野県!$Z$46</f>
        <v>2</v>
      </c>
      <c r="CT27" s="151">
        <f>[20]届出・長野県!$AA$46</f>
        <v>34</v>
      </c>
      <c r="CU27" s="147" t="s">
        <v>41</v>
      </c>
      <c r="CV27" s="211" t="s">
        <v>240</v>
      </c>
      <c r="CW27" s="150">
        <f>[20]届出・長野県!$Z$47</f>
        <v>1</v>
      </c>
      <c r="CX27" s="151">
        <f>[20]届出・長野県!$AA$47</f>
        <v>22</v>
      </c>
      <c r="CY27" s="152">
        <f>[20]届出・長野県!$Z$51</f>
        <v>0</v>
      </c>
      <c r="CZ27" s="149">
        <f>[20]届出・長野県!$AA$51</f>
        <v>0</v>
      </c>
      <c r="DA27" s="152">
        <f>[20]届出・長野県!$Z$48</f>
        <v>2</v>
      </c>
      <c r="DB27" s="153">
        <f>[20]届出・長野県!$AA$48</f>
        <v>8</v>
      </c>
      <c r="DC27" s="148">
        <f>[20]届出・長野県!$Z$49</f>
        <v>6</v>
      </c>
      <c r="DD27" s="149">
        <f>[20]届出・長野県!$AA$49</f>
        <v>8</v>
      </c>
    </row>
    <row r="28" spans="1:108" s="77" customFormat="1" x14ac:dyDescent="0.15">
      <c r="A28" s="116" t="s">
        <v>42</v>
      </c>
      <c r="B28" s="209" t="s">
        <v>243</v>
      </c>
      <c r="C28" s="119">
        <f>[21]届出・岐阜県!$Z$3</f>
        <v>0</v>
      </c>
      <c r="D28" s="235">
        <f>[21]届出・岐阜県!$AA$3</f>
        <v>0</v>
      </c>
      <c r="E28" s="230">
        <f>[21]届出・岐阜県!$Z$4</f>
        <v>0</v>
      </c>
      <c r="F28" s="121">
        <f>[21]届出・岐阜県!$AA$4</f>
        <v>0</v>
      </c>
      <c r="G28" s="247">
        <f>[21]届出・岐阜県!$Z$5</f>
        <v>0</v>
      </c>
      <c r="H28" s="235">
        <f>[21]届出・岐阜県!$AA$5</f>
        <v>0</v>
      </c>
      <c r="I28" s="253">
        <f>[21]届出・岐阜県!$Z$6</f>
        <v>0</v>
      </c>
      <c r="J28" s="121">
        <f>[21]届出・岐阜県!$AA$6</f>
        <v>0</v>
      </c>
      <c r="K28" s="123">
        <f>[21]届出・岐阜県!$Z$7</f>
        <v>0</v>
      </c>
      <c r="L28" s="257">
        <f>[21]届出・岐阜県!$AA$7</f>
        <v>0</v>
      </c>
      <c r="M28" s="230">
        <f>[21]届出・岐阜県!$Z$8</f>
        <v>0</v>
      </c>
      <c r="N28" s="121">
        <f>[21]届出・岐阜県!$AA$8</f>
        <v>0</v>
      </c>
      <c r="O28" s="119">
        <f>[21]届出・岐阜県!$Z$9</f>
        <v>0</v>
      </c>
      <c r="P28" s="235">
        <f>[21]届出・岐阜県!$AA$9</f>
        <v>0</v>
      </c>
      <c r="Q28" s="253">
        <f>[21]届出・岐阜県!$Z$10</f>
        <v>0</v>
      </c>
      <c r="R28" s="121">
        <f>[21]届出・岐阜県!$AA$10</f>
        <v>0</v>
      </c>
      <c r="S28" s="123">
        <f>[21]届出・岐阜県!$Z$11</f>
        <v>0</v>
      </c>
      <c r="T28" s="235">
        <f>[21]届出・岐阜県!$AA$11</f>
        <v>0</v>
      </c>
      <c r="U28" s="116" t="s">
        <v>42</v>
      </c>
      <c r="V28" s="209" t="s">
        <v>242</v>
      </c>
      <c r="W28" s="266">
        <f>[21]届出・岐阜県!$Z$12</f>
        <v>0</v>
      </c>
      <c r="X28" s="123">
        <f>[21]届出・岐阜県!$AA$12</f>
        <v>0</v>
      </c>
      <c r="Y28" s="119">
        <f>[21]届出・岐阜県!$Z$13</f>
        <v>0</v>
      </c>
      <c r="Z28" s="124">
        <f>[21]届出・岐阜県!$AA$13</f>
        <v>0</v>
      </c>
      <c r="AA28" s="125">
        <f>[21]届出・岐阜県!$Z$14</f>
        <v>0</v>
      </c>
      <c r="AB28" s="118">
        <f>[21]届出・岐阜県!$AA$14</f>
        <v>0</v>
      </c>
      <c r="AC28" s="120">
        <f>[21]届出・岐阜県!$Z$15</f>
        <v>0</v>
      </c>
      <c r="AD28" s="123">
        <f>[21]届出・岐阜県!$AA$15</f>
        <v>0</v>
      </c>
      <c r="AE28" s="120">
        <f>[21]届出・岐阜県!$Z$16</f>
        <v>1</v>
      </c>
      <c r="AF28" s="123">
        <f>[21]届出・岐阜県!$AA$16</f>
        <v>1</v>
      </c>
      <c r="AG28" s="127">
        <f>[21]届出・岐阜県!$Z$17</f>
        <v>0</v>
      </c>
      <c r="AH28" s="121">
        <f>[21]届出・岐阜県!$AA$17</f>
        <v>0</v>
      </c>
      <c r="AI28" s="119">
        <f>[21]届出・岐阜県!$Z$18</f>
        <v>0</v>
      </c>
      <c r="AJ28" s="126">
        <f>[21]届出・岐阜県!$AA$18</f>
        <v>0</v>
      </c>
      <c r="AK28" s="122">
        <f>[21]届出・岐阜県!$Z$19</f>
        <v>0</v>
      </c>
      <c r="AL28" s="123">
        <f>[21]届出・岐阜県!$AA$19</f>
        <v>0</v>
      </c>
      <c r="AM28" s="127">
        <f>[21]届出・岐阜県!$Z$20</f>
        <v>0</v>
      </c>
      <c r="AN28" s="121">
        <f>[21]届出・岐阜県!$AA$20</f>
        <v>0</v>
      </c>
      <c r="AO28" s="116" t="s">
        <v>42</v>
      </c>
      <c r="AP28" s="209" t="s">
        <v>242</v>
      </c>
      <c r="AQ28" s="122">
        <f>[21]届出・岐阜県!$Z$21</f>
        <v>0</v>
      </c>
      <c r="AR28" s="121">
        <f>[21]届出・岐阜県!$AA$21</f>
        <v>0</v>
      </c>
      <c r="AS28" s="119">
        <f>[21]届出・岐阜県!$Z$22</f>
        <v>0</v>
      </c>
      <c r="AT28" s="118">
        <f>[21]届出・岐阜県!$AA$22</f>
        <v>0</v>
      </c>
      <c r="AU28" s="119">
        <f>[21]届出・岐阜県!$Z$23</f>
        <v>0</v>
      </c>
      <c r="AV28" s="118">
        <f>[21]届出・岐阜県!$AA$23</f>
        <v>0</v>
      </c>
      <c r="AW28" s="119">
        <f>[21]届出・岐阜県!$Z$24</f>
        <v>0</v>
      </c>
      <c r="AX28" s="118">
        <f>[21]届出・岐阜県!$AA$24</f>
        <v>0</v>
      </c>
      <c r="AY28" s="119">
        <f>[21]届出・岐阜県!$Z$25</f>
        <v>0</v>
      </c>
      <c r="AZ28" s="118">
        <f>[21]届出・岐阜県!$AA$25</f>
        <v>0</v>
      </c>
      <c r="BA28" s="119">
        <f>[21]届出・岐阜県!$Z$26</f>
        <v>0</v>
      </c>
      <c r="BB28" s="118">
        <f>[21]届出・岐阜県!$AA$26</f>
        <v>0</v>
      </c>
      <c r="BC28" s="119">
        <f>[21]届出・岐阜県!$Z$27</f>
        <v>0</v>
      </c>
      <c r="BD28" s="118">
        <f>[21]届出・岐阜県!$AA$27</f>
        <v>0</v>
      </c>
      <c r="BE28" s="119">
        <f>[21]届出・岐阜県!$Z$28</f>
        <v>0</v>
      </c>
      <c r="BF28" s="118">
        <f>[21]届出・岐阜県!$AA$28</f>
        <v>0</v>
      </c>
      <c r="BG28" s="119">
        <f>[21]届出・岐阜県!$Z$29</f>
        <v>0</v>
      </c>
      <c r="BH28" s="118">
        <f>[21]届出・岐阜県!$AA$29</f>
        <v>0</v>
      </c>
      <c r="BI28" s="116" t="s">
        <v>42</v>
      </c>
      <c r="BJ28" s="209" t="s">
        <v>242</v>
      </c>
      <c r="BK28" s="120">
        <f>[21]届出・岐阜県!$Z$30</f>
        <v>0</v>
      </c>
      <c r="BL28" s="123">
        <f>[21]届出・岐阜県!$AA$30</f>
        <v>0</v>
      </c>
      <c r="BM28" s="119">
        <f>[21]届出・岐阜県!$Z$31</f>
        <v>0</v>
      </c>
      <c r="BN28" s="118">
        <f>[21]届出・岐阜県!$AA$31</f>
        <v>0</v>
      </c>
      <c r="BO28" s="119">
        <f>[21]届出・岐阜県!$Z$32</f>
        <v>0</v>
      </c>
      <c r="BP28" s="118">
        <f>[21]届出・岐阜県!$AA$32</f>
        <v>0</v>
      </c>
      <c r="BQ28" s="119">
        <f>[21]届出・岐阜県!$Z$33</f>
        <v>0</v>
      </c>
      <c r="BR28" s="126">
        <f>[21]届出・岐阜県!$AA$33</f>
        <v>0</v>
      </c>
      <c r="BS28" s="160">
        <f>[21]届出・岐阜県!$Z$34</f>
        <v>0</v>
      </c>
      <c r="BT28" s="118">
        <f>[21]届出・岐阜県!$AA$34</f>
        <v>0</v>
      </c>
      <c r="BU28" s="119">
        <f>[21]届出・岐阜県!$Z$35</f>
        <v>0</v>
      </c>
      <c r="BV28" s="118">
        <f>[21]届出・岐阜県!$AA$35</f>
        <v>0</v>
      </c>
      <c r="BW28" s="119">
        <f>[21]届出・岐阜県!$Z$36</f>
        <v>0</v>
      </c>
      <c r="BX28" s="118">
        <f>[21]届出・岐阜県!$AA$36</f>
        <v>0</v>
      </c>
      <c r="BY28" s="119">
        <f>[21]届出・岐阜県!$Z$37</f>
        <v>0</v>
      </c>
      <c r="BZ28" s="132">
        <f>[21]届出・岐阜県!$AA$37</f>
        <v>0</v>
      </c>
      <c r="CA28" s="127">
        <f>[21]届出・岐阜県!$Z$38</f>
        <v>0</v>
      </c>
      <c r="CB28" s="121">
        <f>[21]届出・岐阜県!$AA$38</f>
        <v>0</v>
      </c>
      <c r="CC28" s="116" t="s">
        <v>42</v>
      </c>
      <c r="CD28" s="209" t="s">
        <v>242</v>
      </c>
      <c r="CE28" s="119">
        <f>[21]届出・岐阜県!$Z$39</f>
        <v>0</v>
      </c>
      <c r="CF28" s="118">
        <f>[21]届出・岐阜県!$AA$39</f>
        <v>0</v>
      </c>
      <c r="CG28" s="120">
        <f>[21]届出・岐阜県!$Z$40</f>
        <v>0</v>
      </c>
      <c r="CH28" s="121">
        <f>[21]届出・岐阜県!$AA$40</f>
        <v>0</v>
      </c>
      <c r="CI28" s="122">
        <f>[21]届出・岐阜県!$Z$41</f>
        <v>0</v>
      </c>
      <c r="CJ28" s="121">
        <f>[21]届出・岐阜県!$AA$41</f>
        <v>0</v>
      </c>
      <c r="CK28" s="119">
        <f>[21]届出・岐阜県!$Z$42</f>
        <v>0</v>
      </c>
      <c r="CL28" s="118">
        <f>[21]届出・岐阜県!$AA$42</f>
        <v>0</v>
      </c>
      <c r="CM28" s="119">
        <f>[21]届出・岐阜県!$Z$43</f>
        <v>1</v>
      </c>
      <c r="CN28" s="118">
        <f>[21]届出・岐阜県!$AA$43</f>
        <v>8</v>
      </c>
      <c r="CO28" s="119">
        <f>[21]届出・岐阜県!$Z$44</f>
        <v>0</v>
      </c>
      <c r="CP28" s="118">
        <f>[21]届出・岐阜県!$AA$44</f>
        <v>0</v>
      </c>
      <c r="CQ28" s="122">
        <f>[21]届出・岐阜県!$Z$45</f>
        <v>0</v>
      </c>
      <c r="CR28" s="121">
        <f>[21]届出・岐阜県!$AA$45</f>
        <v>0</v>
      </c>
      <c r="CS28" s="120">
        <f>[21]届出・岐阜県!$Z$46</f>
        <v>0</v>
      </c>
      <c r="CT28" s="121">
        <f>[21]届出・岐阜県!$AA$46</f>
        <v>0</v>
      </c>
      <c r="CU28" s="116" t="s">
        <v>42</v>
      </c>
      <c r="CV28" s="209" t="s">
        <v>242</v>
      </c>
      <c r="CW28" s="120">
        <f>[21]届出・岐阜県!$Z$47</f>
        <v>0</v>
      </c>
      <c r="CX28" s="121">
        <f>[21]届出・岐阜県!$AA$47</f>
        <v>0</v>
      </c>
      <c r="CY28" s="122">
        <f>[21]届出・岐阜県!$Z$51</f>
        <v>0</v>
      </c>
      <c r="CZ28" s="118">
        <f>[21]届出・岐阜県!$AA$51</f>
        <v>0</v>
      </c>
      <c r="DA28" s="122">
        <f>[21]届出・岐阜県!$Z$48</f>
        <v>0</v>
      </c>
      <c r="DB28" s="123">
        <f>[21]届出・岐阜県!$AA$48</f>
        <v>0</v>
      </c>
      <c r="DC28" s="119">
        <f>[21]届出・岐阜県!$Z$49</f>
        <v>0</v>
      </c>
      <c r="DD28" s="118">
        <f>[21]届出・岐阜県!$AA$49</f>
        <v>0</v>
      </c>
    </row>
    <row r="29" spans="1:108" s="77" customFormat="1" x14ac:dyDescent="0.15">
      <c r="A29" s="133" t="s">
        <v>43</v>
      </c>
      <c r="B29" s="210" t="s">
        <v>245</v>
      </c>
      <c r="C29" s="117">
        <f>[22]届出・静岡県!$Z$3</f>
        <v>0</v>
      </c>
      <c r="D29" s="231">
        <f>[22]届出・静岡県!$AA$3</f>
        <v>0</v>
      </c>
      <c r="E29" s="232">
        <f>[22]届出・静岡県!$Z$4</f>
        <v>0</v>
      </c>
      <c r="F29" s="136">
        <f>[22]届出・静岡県!$AA$4</f>
        <v>0</v>
      </c>
      <c r="G29" s="245">
        <f>[22]届出・静岡県!$Z$5</f>
        <v>0</v>
      </c>
      <c r="H29" s="231">
        <f>[22]届出・静岡県!$AA$5</f>
        <v>0</v>
      </c>
      <c r="I29" s="251">
        <f>[22]届出・静岡県!$Z$6</f>
        <v>0</v>
      </c>
      <c r="J29" s="136">
        <f>[22]届出・静岡県!$AA$6</f>
        <v>0</v>
      </c>
      <c r="K29" s="138">
        <f>[22]届出・静岡県!$Z$7</f>
        <v>0</v>
      </c>
      <c r="L29" s="255">
        <f>[22]届出・静岡県!$AA$7</f>
        <v>0</v>
      </c>
      <c r="M29" s="232">
        <f>[22]届出・静岡県!$Z$8</f>
        <v>0</v>
      </c>
      <c r="N29" s="136">
        <f>[22]届出・静岡県!$AA$8</f>
        <v>0</v>
      </c>
      <c r="O29" s="117">
        <f>[22]届出・静岡県!$Z$9</f>
        <v>1</v>
      </c>
      <c r="P29" s="231">
        <f>[22]届出・静岡県!$AA$9</f>
        <v>1</v>
      </c>
      <c r="Q29" s="251">
        <f>[22]届出・静岡県!$Z$10</f>
        <v>0</v>
      </c>
      <c r="R29" s="136">
        <f>[22]届出・静岡県!$AA$10</f>
        <v>0</v>
      </c>
      <c r="S29" s="138">
        <f>[22]届出・静岡県!$Z$11</f>
        <v>0</v>
      </c>
      <c r="T29" s="231">
        <f>[22]届出・静岡県!$AA$11</f>
        <v>0</v>
      </c>
      <c r="U29" s="133" t="s">
        <v>43</v>
      </c>
      <c r="V29" s="210" t="s">
        <v>244</v>
      </c>
      <c r="W29" s="267">
        <f>[22]届出・静岡県!$Z$12</f>
        <v>0</v>
      </c>
      <c r="X29" s="138">
        <f>[22]届出・静岡県!$AA$12</f>
        <v>0</v>
      </c>
      <c r="Y29" s="117">
        <f>[22]届出・静岡県!$Z$13</f>
        <v>1</v>
      </c>
      <c r="Z29" s="139">
        <f>[22]届出・静岡県!$AA$13</f>
        <v>1</v>
      </c>
      <c r="AA29" s="140">
        <f>[22]届出・静岡県!$Z$14</f>
        <v>0</v>
      </c>
      <c r="AB29" s="134">
        <f>[22]届出・静岡県!$AA$14</f>
        <v>0</v>
      </c>
      <c r="AC29" s="135">
        <f>[22]届出・静岡県!$Z$15</f>
        <v>0</v>
      </c>
      <c r="AD29" s="138">
        <f>[22]届出・静岡県!$AA$15</f>
        <v>0</v>
      </c>
      <c r="AE29" s="135">
        <f>[22]届出・静岡県!$Z$16</f>
        <v>4</v>
      </c>
      <c r="AF29" s="138">
        <f>[22]届出・静岡県!$AA$16</f>
        <v>4</v>
      </c>
      <c r="AG29" s="142">
        <f>[22]届出・静岡県!$Z$17</f>
        <v>0</v>
      </c>
      <c r="AH29" s="136">
        <f>[22]届出・静岡県!$AA$17</f>
        <v>0</v>
      </c>
      <c r="AI29" s="117">
        <f>[22]届出・静岡県!$Z$18</f>
        <v>0</v>
      </c>
      <c r="AJ29" s="141">
        <f>[22]届出・静岡県!$AA$18</f>
        <v>0</v>
      </c>
      <c r="AK29" s="137">
        <f>[22]届出・静岡県!$Z$19</f>
        <v>0</v>
      </c>
      <c r="AL29" s="138">
        <f>[22]届出・静岡県!$AA$19</f>
        <v>0</v>
      </c>
      <c r="AM29" s="142">
        <f>[22]届出・静岡県!$Z$20</f>
        <v>0</v>
      </c>
      <c r="AN29" s="136">
        <f>[22]届出・静岡県!$AA$20</f>
        <v>0</v>
      </c>
      <c r="AO29" s="133" t="s">
        <v>43</v>
      </c>
      <c r="AP29" s="210" t="s">
        <v>244</v>
      </c>
      <c r="AQ29" s="137">
        <f>[22]届出・静岡県!$Z$21</f>
        <v>0</v>
      </c>
      <c r="AR29" s="136">
        <f>[22]届出・静岡県!$AA$21</f>
        <v>0</v>
      </c>
      <c r="AS29" s="117">
        <f>[22]届出・静岡県!$Z$22</f>
        <v>0</v>
      </c>
      <c r="AT29" s="134">
        <f>[22]届出・静岡県!$AA$22</f>
        <v>0</v>
      </c>
      <c r="AU29" s="117">
        <f>[22]届出・静岡県!$Z$23</f>
        <v>0</v>
      </c>
      <c r="AV29" s="134">
        <f>[22]届出・静岡県!$AA$23</f>
        <v>0</v>
      </c>
      <c r="AW29" s="117">
        <f>[22]届出・静岡県!$Z$24</f>
        <v>1</v>
      </c>
      <c r="AX29" s="134">
        <f>[22]届出・静岡県!$AA$24</f>
        <v>1</v>
      </c>
      <c r="AY29" s="117">
        <f>[22]届出・静岡県!$Z$25</f>
        <v>0</v>
      </c>
      <c r="AZ29" s="134">
        <f>[22]届出・静岡県!$AA$25</f>
        <v>0</v>
      </c>
      <c r="BA29" s="117">
        <f>[22]届出・静岡県!$Z$26</f>
        <v>0</v>
      </c>
      <c r="BB29" s="134">
        <f>[22]届出・静岡県!$AA$26</f>
        <v>0</v>
      </c>
      <c r="BC29" s="117">
        <f>[22]届出・静岡県!$Z$27</f>
        <v>0</v>
      </c>
      <c r="BD29" s="134">
        <f>[22]届出・静岡県!$AA$27</f>
        <v>0</v>
      </c>
      <c r="BE29" s="117">
        <f>[22]届出・静岡県!$Z$28</f>
        <v>0</v>
      </c>
      <c r="BF29" s="134">
        <f>[22]届出・静岡県!$AA$28</f>
        <v>0</v>
      </c>
      <c r="BG29" s="117">
        <f>[22]届出・静岡県!$Z$29</f>
        <v>0</v>
      </c>
      <c r="BH29" s="134">
        <f>[22]届出・静岡県!$AA$29</f>
        <v>0</v>
      </c>
      <c r="BI29" s="133" t="s">
        <v>43</v>
      </c>
      <c r="BJ29" s="210" t="s">
        <v>244</v>
      </c>
      <c r="BK29" s="135">
        <f>[22]届出・静岡県!$Z$30</f>
        <v>0</v>
      </c>
      <c r="BL29" s="138">
        <f>[22]届出・静岡県!$AA$30</f>
        <v>0</v>
      </c>
      <c r="BM29" s="117">
        <f>[22]届出・静岡県!$Z$31</f>
        <v>0</v>
      </c>
      <c r="BN29" s="134">
        <f>[22]届出・静岡県!$AA$31</f>
        <v>0</v>
      </c>
      <c r="BO29" s="117">
        <f>[22]届出・静岡県!$Z$32</f>
        <v>0</v>
      </c>
      <c r="BP29" s="134">
        <f>[22]届出・静岡県!$AA$32</f>
        <v>0</v>
      </c>
      <c r="BQ29" s="117">
        <f>[22]届出・静岡県!$Z$33</f>
        <v>0</v>
      </c>
      <c r="BR29" s="141">
        <f>[22]届出・静岡県!$AA$33</f>
        <v>0</v>
      </c>
      <c r="BS29" s="146">
        <f>[22]届出・静岡県!$Z$34</f>
        <v>0</v>
      </c>
      <c r="BT29" s="134">
        <f>[22]届出・静岡県!$AA$34</f>
        <v>0</v>
      </c>
      <c r="BU29" s="117">
        <f>[22]届出・静岡県!$Z$35</f>
        <v>0</v>
      </c>
      <c r="BV29" s="134">
        <f>[22]届出・静岡県!$AA$35</f>
        <v>0</v>
      </c>
      <c r="BW29" s="131">
        <f>[22]届出・静岡県!$Z$36</f>
        <v>8</v>
      </c>
      <c r="BX29" s="134">
        <f>[22]届出・静岡県!$AA$36</f>
        <v>17</v>
      </c>
      <c r="BY29" s="117">
        <f>[22]届出・静岡県!$Z$37</f>
        <v>3</v>
      </c>
      <c r="BZ29" s="145">
        <f>[22]届出・静岡県!$AA$37</f>
        <v>5</v>
      </c>
      <c r="CA29" s="142">
        <f>[22]届出・静岡県!$Z$38</f>
        <v>0</v>
      </c>
      <c r="CB29" s="136">
        <f>[22]届出・静岡県!$AA$38</f>
        <v>0</v>
      </c>
      <c r="CC29" s="133" t="s">
        <v>43</v>
      </c>
      <c r="CD29" s="210" t="s">
        <v>244</v>
      </c>
      <c r="CE29" s="117">
        <f>[22]届出・静岡県!$Z$39</f>
        <v>29</v>
      </c>
      <c r="CF29" s="134">
        <f>[22]届出・静岡県!$AA$39</f>
        <v>63</v>
      </c>
      <c r="CG29" s="135">
        <f>[22]届出・静岡県!$Z$40</f>
        <v>0</v>
      </c>
      <c r="CH29" s="136">
        <f>[22]届出・静岡県!$AA$40</f>
        <v>0</v>
      </c>
      <c r="CI29" s="137">
        <f>[22]届出・静岡県!$Z$41</f>
        <v>34</v>
      </c>
      <c r="CJ29" s="136">
        <f>[22]届出・静岡県!$AA$41</f>
        <v>219</v>
      </c>
      <c r="CK29" s="117">
        <f>[22]届出・静岡県!$Z$42</f>
        <v>0</v>
      </c>
      <c r="CL29" s="134">
        <f>[22]届出・静岡県!$AA$42</f>
        <v>0</v>
      </c>
      <c r="CM29" s="117">
        <f>[22]届出・静岡県!$Z$43</f>
        <v>0</v>
      </c>
      <c r="CN29" s="134">
        <f>[22]届出・静岡県!$AA$43</f>
        <v>0</v>
      </c>
      <c r="CO29" s="117">
        <f>[22]届出・静岡県!$Z$44</f>
        <v>0</v>
      </c>
      <c r="CP29" s="134">
        <f>[22]届出・静岡県!$AA$44</f>
        <v>0</v>
      </c>
      <c r="CQ29" s="137">
        <f>[22]届出・静岡県!$Z$45</f>
        <v>0</v>
      </c>
      <c r="CR29" s="136">
        <f>[22]届出・静岡県!$AA$45</f>
        <v>0</v>
      </c>
      <c r="CS29" s="135">
        <f>[22]届出・静岡県!$Z$46</f>
        <v>0</v>
      </c>
      <c r="CT29" s="136">
        <f>[22]届出・静岡県!$AA$46</f>
        <v>0</v>
      </c>
      <c r="CU29" s="133" t="s">
        <v>43</v>
      </c>
      <c r="CV29" s="210" t="s">
        <v>244</v>
      </c>
      <c r="CW29" s="135">
        <f>[22]届出・静岡県!$Z$47</f>
        <v>0</v>
      </c>
      <c r="CX29" s="136">
        <f>[22]届出・静岡県!$AA$47</f>
        <v>0</v>
      </c>
      <c r="CY29" s="137">
        <f>[22]届出・静岡県!$Z$51</f>
        <v>0</v>
      </c>
      <c r="CZ29" s="134">
        <f>[22]届出・静岡県!$AA$51</f>
        <v>0</v>
      </c>
      <c r="DA29" s="137">
        <f>[22]届出・静岡県!$Z$48</f>
        <v>0</v>
      </c>
      <c r="DB29" s="138">
        <f>[22]届出・静岡県!$AA$48</f>
        <v>0</v>
      </c>
      <c r="DC29" s="117">
        <f>[22]届出・静岡県!$Z$49</f>
        <v>0</v>
      </c>
      <c r="DD29" s="134">
        <f>[22]届出・静岡県!$AA$49</f>
        <v>0</v>
      </c>
    </row>
    <row r="30" spans="1:108" s="77" customFormat="1" x14ac:dyDescent="0.15">
      <c r="A30" s="133" t="s">
        <v>44</v>
      </c>
      <c r="B30" s="210" t="s">
        <v>247</v>
      </c>
      <c r="C30" s="117">
        <f>[23]届出・愛知県!$Z$3</f>
        <v>0</v>
      </c>
      <c r="D30" s="231">
        <f>[23]届出・愛知県!$AA$3</f>
        <v>0</v>
      </c>
      <c r="E30" s="232">
        <f>[23]届出・愛知県!$Z$4</f>
        <v>0</v>
      </c>
      <c r="F30" s="136">
        <f>[23]届出・愛知県!$AA$4</f>
        <v>0</v>
      </c>
      <c r="G30" s="245">
        <f>[23]届出・愛知県!$Z$5</f>
        <v>0</v>
      </c>
      <c r="H30" s="231">
        <f>[23]届出・愛知県!$AA$5</f>
        <v>0</v>
      </c>
      <c r="I30" s="251">
        <f>[23]届出・愛知県!$Z$6</f>
        <v>0</v>
      </c>
      <c r="J30" s="136">
        <f>[23]届出・愛知県!$AA$6</f>
        <v>0</v>
      </c>
      <c r="K30" s="138">
        <f>[23]届出・愛知県!$Z$7</f>
        <v>2</v>
      </c>
      <c r="L30" s="255">
        <f>[23]届出・愛知県!$AA$7</f>
        <v>2</v>
      </c>
      <c r="M30" s="232">
        <f>[23]届出・愛知県!$Z$8</f>
        <v>6</v>
      </c>
      <c r="N30" s="136">
        <f>[23]届出・愛知県!$AA$8</f>
        <v>16</v>
      </c>
      <c r="O30" s="117">
        <f>[23]届出・愛知県!$Z$9</f>
        <v>1</v>
      </c>
      <c r="P30" s="231">
        <f>[23]届出・愛知県!$AA$9</f>
        <v>1</v>
      </c>
      <c r="Q30" s="251">
        <f>[23]届出・愛知県!$Z$10</f>
        <v>0</v>
      </c>
      <c r="R30" s="136">
        <f>[23]届出・愛知県!$AA$10</f>
        <v>0</v>
      </c>
      <c r="S30" s="138">
        <f>[23]届出・愛知県!$Z$11</f>
        <v>0</v>
      </c>
      <c r="T30" s="231">
        <f>[23]届出・愛知県!$AA$11</f>
        <v>0</v>
      </c>
      <c r="U30" s="133" t="s">
        <v>44</v>
      </c>
      <c r="V30" s="210" t="s">
        <v>246</v>
      </c>
      <c r="W30" s="267">
        <f>[23]届出・愛知県!$Z$12</f>
        <v>0</v>
      </c>
      <c r="X30" s="138">
        <f>[23]届出・愛知県!$AA$12</f>
        <v>0</v>
      </c>
      <c r="Y30" s="117">
        <f>[23]届出・愛知県!$Z$13</f>
        <v>0</v>
      </c>
      <c r="Z30" s="139">
        <f>[23]届出・愛知県!$AA$13</f>
        <v>0</v>
      </c>
      <c r="AA30" s="140">
        <f>[23]届出・愛知県!$Z$14</f>
        <v>0</v>
      </c>
      <c r="AB30" s="134">
        <f>[23]届出・愛知県!$AA$14</f>
        <v>0</v>
      </c>
      <c r="AC30" s="135">
        <f>[23]届出・愛知県!$Z$15</f>
        <v>0</v>
      </c>
      <c r="AD30" s="138">
        <f>[23]届出・愛知県!$AA$15</f>
        <v>0</v>
      </c>
      <c r="AE30" s="135">
        <f>[23]届出・愛知県!$Z$16</f>
        <v>0</v>
      </c>
      <c r="AF30" s="138">
        <f>[23]届出・愛知県!$AA$16</f>
        <v>0</v>
      </c>
      <c r="AG30" s="142">
        <f>[23]届出・愛知県!$Z$17</f>
        <v>0</v>
      </c>
      <c r="AH30" s="136">
        <f>[23]届出・愛知県!$AA$17</f>
        <v>0</v>
      </c>
      <c r="AI30" s="117">
        <f>[23]届出・愛知県!$Z$18</f>
        <v>2</v>
      </c>
      <c r="AJ30" s="141">
        <f>[23]届出・愛知県!$AA$18</f>
        <v>4</v>
      </c>
      <c r="AK30" s="137">
        <f>[23]届出・愛知県!$Z$19</f>
        <v>0</v>
      </c>
      <c r="AL30" s="138">
        <f>[23]届出・愛知県!$AA$19</f>
        <v>0</v>
      </c>
      <c r="AM30" s="142">
        <f>[23]届出・愛知県!$Z$20</f>
        <v>0</v>
      </c>
      <c r="AN30" s="136">
        <f>[23]届出・愛知県!$AA$20</f>
        <v>0</v>
      </c>
      <c r="AO30" s="133" t="s">
        <v>44</v>
      </c>
      <c r="AP30" s="210" t="s">
        <v>246</v>
      </c>
      <c r="AQ30" s="137">
        <f>[23]届出・愛知県!$Z$21</f>
        <v>0</v>
      </c>
      <c r="AR30" s="136">
        <f>[23]届出・愛知県!$AA$21</f>
        <v>0</v>
      </c>
      <c r="AS30" s="117">
        <f>[23]届出・愛知県!$Z$22</f>
        <v>0</v>
      </c>
      <c r="AT30" s="134">
        <f>[23]届出・愛知県!$AA$22</f>
        <v>0</v>
      </c>
      <c r="AU30" s="117">
        <f>[23]届出・愛知県!$Z$23</f>
        <v>0</v>
      </c>
      <c r="AV30" s="134">
        <f>[23]届出・愛知県!$AA$23</f>
        <v>0</v>
      </c>
      <c r="AW30" s="117">
        <f>[23]届出・愛知県!$Z$24</f>
        <v>0</v>
      </c>
      <c r="AX30" s="134">
        <f>[23]届出・愛知県!$AA$24</f>
        <v>0</v>
      </c>
      <c r="AY30" s="117">
        <f>[23]届出・愛知県!$Z$25</f>
        <v>0</v>
      </c>
      <c r="AZ30" s="134">
        <f>[23]届出・愛知県!$AA$25</f>
        <v>0</v>
      </c>
      <c r="BA30" s="117">
        <f>[23]届出・愛知県!$Z$26</f>
        <v>0</v>
      </c>
      <c r="BB30" s="134">
        <f>[23]届出・愛知県!$AA$26</f>
        <v>0</v>
      </c>
      <c r="BC30" s="117">
        <f>[23]届出・愛知県!$Z$27</f>
        <v>0</v>
      </c>
      <c r="BD30" s="134">
        <f>[23]届出・愛知県!$AA$27</f>
        <v>0</v>
      </c>
      <c r="BE30" s="117">
        <f>[23]届出・愛知県!$Z$28</f>
        <v>0</v>
      </c>
      <c r="BF30" s="134">
        <f>[23]届出・愛知県!$AA$28</f>
        <v>0</v>
      </c>
      <c r="BG30" s="117">
        <f>[23]届出・愛知県!$Z$29</f>
        <v>0</v>
      </c>
      <c r="BH30" s="134">
        <f>[23]届出・愛知県!$AA$29</f>
        <v>0</v>
      </c>
      <c r="BI30" s="133" t="s">
        <v>44</v>
      </c>
      <c r="BJ30" s="210" t="s">
        <v>246</v>
      </c>
      <c r="BK30" s="135">
        <f>[23]届出・愛知県!$Z$30</f>
        <v>0</v>
      </c>
      <c r="BL30" s="138">
        <f>[23]届出・愛知県!$AA$30</f>
        <v>0</v>
      </c>
      <c r="BM30" s="117">
        <f>[23]届出・愛知県!$Z$31</f>
        <v>0</v>
      </c>
      <c r="BN30" s="134">
        <f>[23]届出・愛知県!$AA$31</f>
        <v>0</v>
      </c>
      <c r="BO30" s="117">
        <f>[23]届出・愛知県!$Z$32</f>
        <v>0</v>
      </c>
      <c r="BP30" s="134">
        <f>[23]届出・愛知県!$AA$32</f>
        <v>0</v>
      </c>
      <c r="BQ30" s="117">
        <f>[23]届出・愛知県!$Z$33</f>
        <v>0</v>
      </c>
      <c r="BR30" s="141">
        <f>[23]届出・愛知県!$AA$33</f>
        <v>0</v>
      </c>
      <c r="BS30" s="146">
        <f>[23]届出・愛知県!$Z$34</f>
        <v>0</v>
      </c>
      <c r="BT30" s="134">
        <f>[23]届出・愛知県!$AA$34</f>
        <v>0</v>
      </c>
      <c r="BU30" s="117">
        <f>[23]届出・愛知県!$Z$35</f>
        <v>0</v>
      </c>
      <c r="BV30" s="134">
        <f>[23]届出・愛知県!$AA$35</f>
        <v>0</v>
      </c>
      <c r="BW30" s="117">
        <f>[23]届出・愛知県!$Z$36</f>
        <v>0</v>
      </c>
      <c r="BX30" s="134">
        <f>[23]届出・愛知県!$AA$36</f>
        <v>0</v>
      </c>
      <c r="BY30" s="117">
        <f>[23]届出・愛知県!$Z$37</f>
        <v>34</v>
      </c>
      <c r="BZ30" s="145">
        <f>[23]届出・愛知県!$AA$37</f>
        <v>56</v>
      </c>
      <c r="CA30" s="142">
        <f>[23]届出・愛知県!$Z$38</f>
        <v>0</v>
      </c>
      <c r="CB30" s="136">
        <f>[23]届出・愛知県!$AA$38</f>
        <v>0</v>
      </c>
      <c r="CC30" s="133" t="s">
        <v>44</v>
      </c>
      <c r="CD30" s="210" t="s">
        <v>246</v>
      </c>
      <c r="CE30" s="117">
        <f>[23]届出・愛知県!$Z$39</f>
        <v>0</v>
      </c>
      <c r="CF30" s="134">
        <f>[23]届出・愛知県!$AA$39</f>
        <v>0</v>
      </c>
      <c r="CG30" s="135">
        <f>[23]届出・愛知県!$Z$40</f>
        <v>0</v>
      </c>
      <c r="CH30" s="136">
        <f>[23]届出・愛知県!$AA$40</f>
        <v>0</v>
      </c>
      <c r="CI30" s="137">
        <f>[23]届出・愛知県!$Z$41</f>
        <v>0</v>
      </c>
      <c r="CJ30" s="136">
        <f>[23]届出・愛知県!$AA$41</f>
        <v>0</v>
      </c>
      <c r="CK30" s="117">
        <f>[23]届出・愛知県!$Z$42</f>
        <v>0</v>
      </c>
      <c r="CL30" s="134">
        <f>[23]届出・愛知県!$AA$42</f>
        <v>0</v>
      </c>
      <c r="CM30" s="117">
        <f>[23]届出・愛知県!$Z$43</f>
        <v>1</v>
      </c>
      <c r="CN30" s="134">
        <f>[23]届出・愛知県!$AA$43</f>
        <v>30</v>
      </c>
      <c r="CO30" s="117">
        <f>[23]届出・愛知県!$Z$44</f>
        <v>0</v>
      </c>
      <c r="CP30" s="134">
        <f>[23]届出・愛知県!$AA$44</f>
        <v>0</v>
      </c>
      <c r="CQ30" s="137">
        <f>[23]届出・愛知県!$Z$45</f>
        <v>0</v>
      </c>
      <c r="CR30" s="136">
        <f>[23]届出・愛知県!$AA$45</f>
        <v>0</v>
      </c>
      <c r="CS30" s="135">
        <f>[23]届出・愛知県!$Z$46</f>
        <v>0</v>
      </c>
      <c r="CT30" s="136">
        <f>[23]届出・愛知県!$AA$46</f>
        <v>0</v>
      </c>
      <c r="CU30" s="133" t="s">
        <v>44</v>
      </c>
      <c r="CV30" s="210" t="s">
        <v>246</v>
      </c>
      <c r="CW30" s="135">
        <f>[23]届出・愛知県!$Z$47</f>
        <v>0</v>
      </c>
      <c r="CX30" s="136">
        <f>[23]届出・愛知県!$AA$47</f>
        <v>0</v>
      </c>
      <c r="CY30" s="137">
        <f>[23]届出・愛知県!$Z$51</f>
        <v>0</v>
      </c>
      <c r="CZ30" s="134">
        <f>[23]届出・愛知県!$AA$51</f>
        <v>0</v>
      </c>
      <c r="DA30" s="137">
        <f>[23]届出・愛知県!$Z$48</f>
        <v>0</v>
      </c>
      <c r="DB30" s="138">
        <f>[23]届出・愛知県!$AA$48</f>
        <v>0</v>
      </c>
      <c r="DC30" s="117">
        <f>[23]届出・愛知県!$Z$49</f>
        <v>0</v>
      </c>
      <c r="DD30" s="134">
        <f>[23]届出・愛知県!$AA$49</f>
        <v>0</v>
      </c>
    </row>
    <row r="31" spans="1:108" s="77" customFormat="1" x14ac:dyDescent="0.15">
      <c r="A31" s="133" t="s">
        <v>45</v>
      </c>
      <c r="B31" s="210" t="s">
        <v>249</v>
      </c>
      <c r="C31" s="117">
        <f>[24]届出・三重県!$Z$3</f>
        <v>0</v>
      </c>
      <c r="D31" s="231">
        <f>[24]届出・三重県!$AA$3</f>
        <v>0</v>
      </c>
      <c r="E31" s="232">
        <f>[24]届出・三重県!$Z$4</f>
        <v>0</v>
      </c>
      <c r="F31" s="136">
        <f>[24]届出・三重県!$AA$4</f>
        <v>0</v>
      </c>
      <c r="G31" s="245">
        <f>[24]届出・三重県!$Z$5</f>
        <v>0</v>
      </c>
      <c r="H31" s="231">
        <f>[24]届出・三重県!$AA$5</f>
        <v>0</v>
      </c>
      <c r="I31" s="251">
        <f>[24]届出・三重県!$Z$6</f>
        <v>0</v>
      </c>
      <c r="J31" s="136">
        <f>[24]届出・三重県!$AA$6</f>
        <v>0</v>
      </c>
      <c r="K31" s="138">
        <f>[24]届出・三重県!$Z$7</f>
        <v>0</v>
      </c>
      <c r="L31" s="255">
        <f>[24]届出・三重県!$AA$7</f>
        <v>0</v>
      </c>
      <c r="M31" s="232">
        <f>[24]届出・三重県!$Z$8</f>
        <v>0</v>
      </c>
      <c r="N31" s="136">
        <f>[24]届出・三重県!$AA$8</f>
        <v>0</v>
      </c>
      <c r="O31" s="117">
        <f>[24]届出・三重県!$Z$9</f>
        <v>0</v>
      </c>
      <c r="P31" s="231">
        <f>[24]届出・三重県!$AA$9</f>
        <v>0</v>
      </c>
      <c r="Q31" s="251">
        <f>[24]届出・三重県!$Z$10</f>
        <v>0</v>
      </c>
      <c r="R31" s="136">
        <f>[24]届出・三重県!$AA$10</f>
        <v>0</v>
      </c>
      <c r="S31" s="138">
        <f>[24]届出・三重県!$Z$11</f>
        <v>0</v>
      </c>
      <c r="T31" s="231">
        <f>[24]届出・三重県!$AA$11</f>
        <v>0</v>
      </c>
      <c r="U31" s="133" t="s">
        <v>45</v>
      </c>
      <c r="V31" s="210" t="s">
        <v>248</v>
      </c>
      <c r="W31" s="267">
        <f>[24]届出・三重県!$Z$12</f>
        <v>0</v>
      </c>
      <c r="X31" s="138">
        <f>[24]届出・三重県!$AA$12</f>
        <v>0</v>
      </c>
      <c r="Y31" s="117">
        <f>[24]届出・三重県!$Z$13</f>
        <v>0</v>
      </c>
      <c r="Z31" s="139">
        <f>[24]届出・三重県!$AA$13</f>
        <v>0</v>
      </c>
      <c r="AA31" s="140">
        <f>[24]届出・三重県!$Z$14</f>
        <v>0</v>
      </c>
      <c r="AB31" s="134">
        <f>[24]届出・三重県!$AA$14</f>
        <v>0</v>
      </c>
      <c r="AC31" s="135">
        <f>[24]届出・三重県!$Z$15</f>
        <v>0</v>
      </c>
      <c r="AD31" s="138">
        <f>[24]届出・三重県!$AA$15</f>
        <v>0</v>
      </c>
      <c r="AE31" s="135">
        <f>[24]届出・三重県!$Z$16</f>
        <v>5</v>
      </c>
      <c r="AF31" s="138">
        <f>[24]届出・三重県!$AA$16</f>
        <v>5</v>
      </c>
      <c r="AG31" s="142">
        <f>[24]届出・三重県!$Z$17</f>
        <v>0</v>
      </c>
      <c r="AH31" s="136">
        <f>[24]届出・三重県!$AA$17</f>
        <v>0</v>
      </c>
      <c r="AI31" s="117">
        <f>[24]届出・三重県!$Z$18</f>
        <v>0</v>
      </c>
      <c r="AJ31" s="141">
        <f>[24]届出・三重県!$AA$18</f>
        <v>0</v>
      </c>
      <c r="AK31" s="137">
        <f>[24]届出・三重県!$Z$19</f>
        <v>1</v>
      </c>
      <c r="AL31" s="138">
        <f>[24]届出・三重県!$AA$19</f>
        <v>500</v>
      </c>
      <c r="AM31" s="142">
        <f>[24]届出・三重県!$Z$20</f>
        <v>0</v>
      </c>
      <c r="AN31" s="136">
        <f>[24]届出・三重県!$AA$20</f>
        <v>0</v>
      </c>
      <c r="AO31" s="133" t="s">
        <v>45</v>
      </c>
      <c r="AP31" s="210" t="s">
        <v>248</v>
      </c>
      <c r="AQ31" s="137">
        <f>[24]届出・三重県!$Z$21</f>
        <v>0</v>
      </c>
      <c r="AR31" s="136">
        <f>[24]届出・三重県!$AA$21</f>
        <v>0</v>
      </c>
      <c r="AS31" s="117">
        <f>[24]届出・三重県!$Z$22</f>
        <v>0</v>
      </c>
      <c r="AT31" s="134">
        <f>[24]届出・三重県!$AA$22</f>
        <v>0</v>
      </c>
      <c r="AU31" s="117">
        <f>[24]届出・三重県!$Z$23</f>
        <v>0</v>
      </c>
      <c r="AV31" s="134">
        <f>[24]届出・三重県!$AA$23</f>
        <v>0</v>
      </c>
      <c r="AW31" s="117">
        <f>[24]届出・三重県!$Z$24</f>
        <v>0</v>
      </c>
      <c r="AX31" s="134">
        <f>[24]届出・三重県!$AA$24</f>
        <v>0</v>
      </c>
      <c r="AY31" s="117">
        <f>[24]届出・三重県!$Z$25</f>
        <v>0</v>
      </c>
      <c r="AZ31" s="134">
        <f>[24]届出・三重県!$AA$25</f>
        <v>0</v>
      </c>
      <c r="BA31" s="117">
        <f>[24]届出・三重県!$Z$26</f>
        <v>0</v>
      </c>
      <c r="BB31" s="134">
        <f>[24]届出・三重県!$AA$26</f>
        <v>0</v>
      </c>
      <c r="BC31" s="117">
        <f>[24]届出・三重県!$Z$27</f>
        <v>0</v>
      </c>
      <c r="BD31" s="134">
        <f>[24]届出・三重県!$AA$27</f>
        <v>0</v>
      </c>
      <c r="BE31" s="117">
        <f>[24]届出・三重県!$Z$28</f>
        <v>0</v>
      </c>
      <c r="BF31" s="134">
        <f>[24]届出・三重県!$AA$28</f>
        <v>0</v>
      </c>
      <c r="BG31" s="117">
        <f>[24]届出・三重県!$Z$29</f>
        <v>0</v>
      </c>
      <c r="BH31" s="134">
        <f>[24]届出・三重県!$AA$29</f>
        <v>0</v>
      </c>
      <c r="BI31" s="133" t="s">
        <v>45</v>
      </c>
      <c r="BJ31" s="210" t="s">
        <v>248</v>
      </c>
      <c r="BK31" s="135">
        <f>[24]届出・三重県!$Z$30</f>
        <v>0</v>
      </c>
      <c r="BL31" s="138">
        <f>[24]届出・三重県!$AA$30</f>
        <v>0</v>
      </c>
      <c r="BM31" s="117">
        <f>[24]届出・三重県!$Z$31</f>
        <v>0</v>
      </c>
      <c r="BN31" s="134">
        <f>[24]届出・三重県!$AA$31</f>
        <v>0</v>
      </c>
      <c r="BO31" s="117">
        <f>[24]届出・三重県!$Z$32</f>
        <v>0</v>
      </c>
      <c r="BP31" s="134">
        <f>[24]届出・三重県!$AA$32</f>
        <v>0</v>
      </c>
      <c r="BQ31" s="117">
        <f>[24]届出・三重県!$Z$33</f>
        <v>0</v>
      </c>
      <c r="BR31" s="141">
        <f>[24]届出・三重県!$AA$33</f>
        <v>0</v>
      </c>
      <c r="BS31" s="146">
        <f>[24]届出・三重県!$Z$34</f>
        <v>0</v>
      </c>
      <c r="BT31" s="134">
        <f>[24]届出・三重県!$AA$34</f>
        <v>0</v>
      </c>
      <c r="BU31" s="117">
        <f>[24]届出・三重県!$Z$35</f>
        <v>0</v>
      </c>
      <c r="BV31" s="134">
        <f>[24]届出・三重県!$AA$35</f>
        <v>0</v>
      </c>
      <c r="BW31" s="117">
        <f>[24]届出・三重県!$Z$36</f>
        <v>0</v>
      </c>
      <c r="BX31" s="134">
        <f>[24]届出・三重県!$AA$36</f>
        <v>0</v>
      </c>
      <c r="BY31" s="117">
        <f>[24]届出・三重県!$Z$37</f>
        <v>28</v>
      </c>
      <c r="BZ31" s="145">
        <f>[24]届出・三重県!$AA$37</f>
        <v>77</v>
      </c>
      <c r="CA31" s="142">
        <f>[24]届出・三重県!$Z$38</f>
        <v>0</v>
      </c>
      <c r="CB31" s="136">
        <f>[24]届出・三重県!$AA$38</f>
        <v>0</v>
      </c>
      <c r="CC31" s="133" t="s">
        <v>45</v>
      </c>
      <c r="CD31" s="210" t="s">
        <v>248</v>
      </c>
      <c r="CE31" s="117">
        <f>[24]届出・三重県!$Z$39</f>
        <v>0</v>
      </c>
      <c r="CF31" s="134">
        <f>[24]届出・三重県!$AA$39</f>
        <v>0</v>
      </c>
      <c r="CG31" s="135">
        <f>[24]届出・三重県!$Z$40</f>
        <v>0</v>
      </c>
      <c r="CH31" s="136">
        <f>[24]届出・三重県!$AA$40</f>
        <v>0</v>
      </c>
      <c r="CI31" s="137">
        <f>[24]届出・三重県!$Z$41</f>
        <v>0</v>
      </c>
      <c r="CJ31" s="136">
        <f>[24]届出・三重県!$AA$41</f>
        <v>0</v>
      </c>
      <c r="CK31" s="117">
        <f>[24]届出・三重県!$Z$42</f>
        <v>0</v>
      </c>
      <c r="CL31" s="134">
        <f>[24]届出・三重県!$AA$42</f>
        <v>0</v>
      </c>
      <c r="CM31" s="117">
        <f>[24]届出・三重県!$Z$43</f>
        <v>0</v>
      </c>
      <c r="CN31" s="134">
        <f>[24]届出・三重県!$AA$43</f>
        <v>0</v>
      </c>
      <c r="CO31" s="117">
        <f>[24]届出・三重県!$Z$44</f>
        <v>0</v>
      </c>
      <c r="CP31" s="134">
        <f>[24]届出・三重県!$AA$44</f>
        <v>0</v>
      </c>
      <c r="CQ31" s="137">
        <f>[24]届出・三重県!$Z$45</f>
        <v>0</v>
      </c>
      <c r="CR31" s="136">
        <f>[24]届出・三重県!$AA$45</f>
        <v>0</v>
      </c>
      <c r="CS31" s="135">
        <f>[24]届出・三重県!$Z$46</f>
        <v>0</v>
      </c>
      <c r="CT31" s="136">
        <f>[24]届出・三重県!$AA$46</f>
        <v>0</v>
      </c>
      <c r="CU31" s="133" t="s">
        <v>45</v>
      </c>
      <c r="CV31" s="210" t="s">
        <v>248</v>
      </c>
      <c r="CW31" s="135">
        <f>[24]届出・三重県!$Z$47</f>
        <v>1</v>
      </c>
      <c r="CX31" s="136">
        <f>[24]届出・三重県!$AA$47</f>
        <v>10000</v>
      </c>
      <c r="CY31" s="137">
        <f>[24]届出・三重県!$Z$51</f>
        <v>0</v>
      </c>
      <c r="CZ31" s="134">
        <f>[24]届出・三重県!$AA$51</f>
        <v>0</v>
      </c>
      <c r="DA31" s="137">
        <f>[24]届出・三重県!$Z$48</f>
        <v>0</v>
      </c>
      <c r="DB31" s="138">
        <f>[24]届出・三重県!$AA$48</f>
        <v>0</v>
      </c>
      <c r="DC31" s="117">
        <f>[24]届出・三重県!$Z$49</f>
        <v>0</v>
      </c>
      <c r="DD31" s="134">
        <f>[24]届出・三重県!$AA$49</f>
        <v>0</v>
      </c>
    </row>
    <row r="32" spans="1:108" s="77" customFormat="1" ht="18" thickBot="1" x14ac:dyDescent="0.2">
      <c r="A32" s="147" t="s">
        <v>46</v>
      </c>
      <c r="B32" s="211" t="s">
        <v>251</v>
      </c>
      <c r="C32" s="148">
        <f>[25]届出・滋賀県!$Z$3</f>
        <v>0</v>
      </c>
      <c r="D32" s="233">
        <f>[25]届出・滋賀県!$AA$3</f>
        <v>0</v>
      </c>
      <c r="E32" s="234">
        <f>[25]届出・滋賀県!$Z$4</f>
        <v>0</v>
      </c>
      <c r="F32" s="151">
        <f>[25]届出・滋賀県!$AA$4</f>
        <v>0</v>
      </c>
      <c r="G32" s="246">
        <f>[25]届出・滋賀県!$Z$5</f>
        <v>0</v>
      </c>
      <c r="H32" s="233">
        <f>[25]届出・滋賀県!$AA$5</f>
        <v>0</v>
      </c>
      <c r="I32" s="252">
        <f>[25]届出・滋賀県!$Z$6</f>
        <v>0</v>
      </c>
      <c r="J32" s="151">
        <f>[25]届出・滋賀県!$AA$6</f>
        <v>0</v>
      </c>
      <c r="K32" s="153">
        <f>[25]届出・滋賀県!$Z$7</f>
        <v>0</v>
      </c>
      <c r="L32" s="256">
        <f>[25]届出・滋賀県!$AA$7</f>
        <v>0</v>
      </c>
      <c r="M32" s="234">
        <f>[25]届出・滋賀県!$Z$8</f>
        <v>0</v>
      </c>
      <c r="N32" s="151">
        <f>[25]届出・滋賀県!$AA$8</f>
        <v>0</v>
      </c>
      <c r="O32" s="148">
        <f>[25]届出・滋賀県!$Z$9</f>
        <v>1</v>
      </c>
      <c r="P32" s="233">
        <f>[25]届出・滋賀県!$AA$9</f>
        <v>1</v>
      </c>
      <c r="Q32" s="252">
        <f>[25]届出・滋賀県!$Z$10</f>
        <v>0</v>
      </c>
      <c r="R32" s="151">
        <f>[25]届出・滋賀県!$AA$10</f>
        <v>0</v>
      </c>
      <c r="S32" s="153">
        <f>[25]届出・滋賀県!$Z$11</f>
        <v>0</v>
      </c>
      <c r="T32" s="233">
        <f>[25]届出・滋賀県!$AA$11</f>
        <v>0</v>
      </c>
      <c r="U32" s="147" t="s">
        <v>46</v>
      </c>
      <c r="V32" s="211" t="s">
        <v>250</v>
      </c>
      <c r="W32" s="268">
        <f>[25]届出・滋賀県!$Z$12</f>
        <v>0</v>
      </c>
      <c r="X32" s="153">
        <f>[25]届出・滋賀県!$AA$12</f>
        <v>0</v>
      </c>
      <c r="Y32" s="148">
        <f>[25]届出・滋賀県!$Z$13</f>
        <v>0</v>
      </c>
      <c r="Z32" s="154">
        <f>[25]届出・滋賀県!$AA$13</f>
        <v>0</v>
      </c>
      <c r="AA32" s="155">
        <f>[25]届出・滋賀県!$Z$14</f>
        <v>0</v>
      </c>
      <c r="AB32" s="149">
        <f>[25]届出・滋賀県!$AA$14</f>
        <v>0</v>
      </c>
      <c r="AC32" s="150">
        <f>[25]届出・滋賀県!$Z$15</f>
        <v>0</v>
      </c>
      <c r="AD32" s="153">
        <f>[25]届出・滋賀県!$AA$15</f>
        <v>0</v>
      </c>
      <c r="AE32" s="150">
        <f>[25]届出・滋賀県!$Z$16</f>
        <v>0</v>
      </c>
      <c r="AF32" s="153">
        <f>[25]届出・滋賀県!$AA$16</f>
        <v>0</v>
      </c>
      <c r="AG32" s="157">
        <f>[25]届出・滋賀県!$Z$17</f>
        <v>0</v>
      </c>
      <c r="AH32" s="151">
        <f>[25]届出・滋賀県!$AA$17</f>
        <v>0</v>
      </c>
      <c r="AI32" s="148">
        <f>[25]届出・滋賀県!$Z$18</f>
        <v>1</v>
      </c>
      <c r="AJ32" s="156">
        <f>[25]届出・滋賀県!$AA$18</f>
        <v>7</v>
      </c>
      <c r="AK32" s="152">
        <f>[25]届出・滋賀県!$Z$19</f>
        <v>0</v>
      </c>
      <c r="AL32" s="153">
        <f>[25]届出・滋賀県!$AA$19</f>
        <v>0</v>
      </c>
      <c r="AM32" s="157">
        <f>[25]届出・滋賀県!$Z$20</f>
        <v>0</v>
      </c>
      <c r="AN32" s="151">
        <f>[25]届出・滋賀県!$AA$20</f>
        <v>0</v>
      </c>
      <c r="AO32" s="147" t="s">
        <v>46</v>
      </c>
      <c r="AP32" s="211" t="s">
        <v>250</v>
      </c>
      <c r="AQ32" s="152">
        <f>[25]届出・滋賀県!$Z$21</f>
        <v>0</v>
      </c>
      <c r="AR32" s="151">
        <f>[25]届出・滋賀県!$AA$21</f>
        <v>0</v>
      </c>
      <c r="AS32" s="148">
        <f>[25]届出・滋賀県!$Z$22</f>
        <v>0</v>
      </c>
      <c r="AT32" s="149">
        <f>[25]届出・滋賀県!$AA$22</f>
        <v>0</v>
      </c>
      <c r="AU32" s="148">
        <f>[25]届出・滋賀県!$Z$23</f>
        <v>0</v>
      </c>
      <c r="AV32" s="149">
        <f>[25]届出・滋賀県!$AA$23</f>
        <v>0</v>
      </c>
      <c r="AW32" s="148">
        <f>[25]届出・滋賀県!$Z$24</f>
        <v>1</v>
      </c>
      <c r="AX32" s="149">
        <f>[25]届出・滋賀県!$AA$24</f>
        <v>1</v>
      </c>
      <c r="AY32" s="148">
        <f>[25]届出・滋賀県!$Z$25</f>
        <v>0</v>
      </c>
      <c r="AZ32" s="149">
        <f>[25]届出・滋賀県!$AA$25</f>
        <v>0</v>
      </c>
      <c r="BA32" s="148">
        <f>[25]届出・滋賀県!$Z$26</f>
        <v>0</v>
      </c>
      <c r="BB32" s="149">
        <f>[25]届出・滋賀県!$AA$26</f>
        <v>0</v>
      </c>
      <c r="BC32" s="148">
        <f>[25]届出・滋賀県!$Z$27</f>
        <v>0</v>
      </c>
      <c r="BD32" s="149">
        <f>[25]届出・滋賀県!$AA$27</f>
        <v>0</v>
      </c>
      <c r="BE32" s="148">
        <f>[25]届出・滋賀県!$Z$28</f>
        <v>0</v>
      </c>
      <c r="BF32" s="149">
        <f>[25]届出・滋賀県!$AA$28</f>
        <v>0</v>
      </c>
      <c r="BG32" s="148">
        <f>[25]届出・滋賀県!$Z$29</f>
        <v>0</v>
      </c>
      <c r="BH32" s="149">
        <f>[25]届出・滋賀県!$AA$29</f>
        <v>0</v>
      </c>
      <c r="BI32" s="147" t="s">
        <v>46</v>
      </c>
      <c r="BJ32" s="211" t="s">
        <v>250</v>
      </c>
      <c r="BK32" s="150">
        <f>[25]届出・滋賀県!$Z$30</f>
        <v>0</v>
      </c>
      <c r="BL32" s="153">
        <f>[25]届出・滋賀県!$AA$30</f>
        <v>0</v>
      </c>
      <c r="BM32" s="148">
        <f>[25]届出・滋賀県!$Z$31</f>
        <v>0</v>
      </c>
      <c r="BN32" s="149">
        <f>[25]届出・滋賀県!$AA$31</f>
        <v>0</v>
      </c>
      <c r="BO32" s="148">
        <f>[25]届出・滋賀県!$Z$32</f>
        <v>0</v>
      </c>
      <c r="BP32" s="149">
        <f>[25]届出・滋賀県!$AA$32</f>
        <v>0</v>
      </c>
      <c r="BQ32" s="148">
        <f>[25]届出・滋賀県!$Z$33</f>
        <v>0</v>
      </c>
      <c r="BR32" s="156">
        <f>[25]届出・滋賀県!$AA$33</f>
        <v>0</v>
      </c>
      <c r="BS32" s="158">
        <f>[25]届出・滋賀県!$Z$34</f>
        <v>0</v>
      </c>
      <c r="BT32" s="149">
        <f>[25]届出・滋賀県!$AA$34</f>
        <v>0</v>
      </c>
      <c r="BU32" s="148">
        <f>[25]届出・滋賀県!$Z$35</f>
        <v>0</v>
      </c>
      <c r="BV32" s="149">
        <f>[25]届出・滋賀県!$AA$35</f>
        <v>0</v>
      </c>
      <c r="BW32" s="148">
        <f>[25]届出・滋賀県!$Z$36</f>
        <v>0</v>
      </c>
      <c r="BX32" s="149">
        <f>[25]届出・滋賀県!$AA$36</f>
        <v>0</v>
      </c>
      <c r="BY32" s="148">
        <f>[25]届出・滋賀県!$Z$37</f>
        <v>0</v>
      </c>
      <c r="BZ32" s="159">
        <f>[25]届出・滋賀県!$AA$37</f>
        <v>0</v>
      </c>
      <c r="CA32" s="157">
        <f>[25]届出・滋賀県!$Z$38</f>
        <v>0</v>
      </c>
      <c r="CB32" s="151">
        <f>[25]届出・滋賀県!$AA$38</f>
        <v>0</v>
      </c>
      <c r="CC32" s="147" t="s">
        <v>46</v>
      </c>
      <c r="CD32" s="211" t="s">
        <v>250</v>
      </c>
      <c r="CE32" s="148">
        <f>[25]届出・滋賀県!$Z$39</f>
        <v>0</v>
      </c>
      <c r="CF32" s="149">
        <f>[25]届出・滋賀県!$AA$39</f>
        <v>0</v>
      </c>
      <c r="CG32" s="150">
        <f>[25]届出・滋賀県!$Z$40</f>
        <v>0</v>
      </c>
      <c r="CH32" s="151">
        <f>[25]届出・滋賀県!$AA$40</f>
        <v>0</v>
      </c>
      <c r="CI32" s="152">
        <f>[25]届出・滋賀県!$Z$41</f>
        <v>1</v>
      </c>
      <c r="CJ32" s="151">
        <f>[25]届出・滋賀県!$AA$41</f>
        <v>1800</v>
      </c>
      <c r="CK32" s="148">
        <f>[25]届出・滋賀県!$Z$42</f>
        <v>0</v>
      </c>
      <c r="CL32" s="149">
        <f>[25]届出・滋賀県!$AA$42</f>
        <v>0</v>
      </c>
      <c r="CM32" s="148">
        <f>[25]届出・滋賀県!$Z$43</f>
        <v>0</v>
      </c>
      <c r="CN32" s="149">
        <f>[25]届出・滋賀県!$AA$43</f>
        <v>0</v>
      </c>
      <c r="CO32" s="148">
        <f>[25]届出・滋賀県!$Z$44</f>
        <v>0</v>
      </c>
      <c r="CP32" s="149">
        <f>[25]届出・滋賀県!$AA$44</f>
        <v>0</v>
      </c>
      <c r="CQ32" s="152">
        <f>[25]届出・滋賀県!$Z$45</f>
        <v>0</v>
      </c>
      <c r="CR32" s="151">
        <f>[25]届出・滋賀県!$AA$45</f>
        <v>0</v>
      </c>
      <c r="CS32" s="150">
        <f>[25]届出・滋賀県!$Z$46</f>
        <v>0</v>
      </c>
      <c r="CT32" s="151">
        <f>[25]届出・滋賀県!$AA$46</f>
        <v>0</v>
      </c>
      <c r="CU32" s="147" t="s">
        <v>46</v>
      </c>
      <c r="CV32" s="211" t="s">
        <v>250</v>
      </c>
      <c r="CW32" s="150">
        <f>[25]届出・滋賀県!$Z$47</f>
        <v>3</v>
      </c>
      <c r="CX32" s="151">
        <f>[25]届出・滋賀県!$AA$47</f>
        <v>6000</v>
      </c>
      <c r="CY32" s="152">
        <f>[25]届出・滋賀県!$Z$51</f>
        <v>0</v>
      </c>
      <c r="CZ32" s="149">
        <f>[25]届出・滋賀県!$AA$51</f>
        <v>0</v>
      </c>
      <c r="DA32" s="152">
        <f>[25]届出・滋賀県!$Z$48</f>
        <v>0</v>
      </c>
      <c r="DB32" s="153">
        <f>[25]届出・滋賀県!$AA$48</f>
        <v>0</v>
      </c>
      <c r="DC32" s="148">
        <f>[25]届出・滋賀県!$Z$49</f>
        <v>0</v>
      </c>
      <c r="DD32" s="149">
        <f>[25]届出・滋賀県!$AA$49</f>
        <v>0</v>
      </c>
    </row>
    <row r="33" spans="1:108" s="77" customFormat="1" x14ac:dyDescent="0.15">
      <c r="A33" s="116" t="s">
        <v>47</v>
      </c>
      <c r="B33" s="209" t="s">
        <v>253</v>
      </c>
      <c r="C33" s="128">
        <f>[26]届出・京都府!$Z$3</f>
        <v>0</v>
      </c>
      <c r="D33" s="235">
        <f>[26]届出・京都府!$AA$3</f>
        <v>0</v>
      </c>
      <c r="E33" s="237">
        <f>[26]届出・京都府!$Z$4</f>
        <v>0</v>
      </c>
      <c r="F33" s="121">
        <f>[26]届出・京都府!$AA$4</f>
        <v>0</v>
      </c>
      <c r="G33" s="247">
        <f>[26]届出・京都府!$Z$5</f>
        <v>0</v>
      </c>
      <c r="H33" s="235">
        <f>[26]届出・京都府!$AA$5</f>
        <v>0</v>
      </c>
      <c r="I33" s="253">
        <f>[26]届出・京都府!$Z$6</f>
        <v>0</v>
      </c>
      <c r="J33" s="121">
        <f>[26]届出・京都府!$AA$6</f>
        <v>0</v>
      </c>
      <c r="K33" s="123">
        <f>[26]届出・京都府!$Z$7</f>
        <v>0</v>
      </c>
      <c r="L33" s="257">
        <f>[26]届出・京都府!$AA$7</f>
        <v>0</v>
      </c>
      <c r="M33" s="230">
        <f>[26]届出・京都府!$Z$8</f>
        <v>1</v>
      </c>
      <c r="N33" s="121">
        <f>[26]届出・京都府!$AA$8</f>
        <v>3</v>
      </c>
      <c r="O33" s="119">
        <f>[26]届出・京都府!$Z$9</f>
        <v>0</v>
      </c>
      <c r="P33" s="235">
        <f>[26]届出・京都府!$AA$9</f>
        <v>0</v>
      </c>
      <c r="Q33" s="253">
        <f>[26]届出・京都府!$Z$10</f>
        <v>0</v>
      </c>
      <c r="R33" s="121">
        <f>[26]届出・京都府!$AA$10</f>
        <v>0</v>
      </c>
      <c r="S33" s="123">
        <f>[26]届出・京都府!$Z$11</f>
        <v>0</v>
      </c>
      <c r="T33" s="235">
        <f>[26]届出・京都府!$AA$11</f>
        <v>0</v>
      </c>
      <c r="U33" s="116" t="s">
        <v>47</v>
      </c>
      <c r="V33" s="209" t="s">
        <v>252</v>
      </c>
      <c r="W33" s="266">
        <f>[26]届出・京都府!$Z$12</f>
        <v>0</v>
      </c>
      <c r="X33" s="123">
        <f>[26]届出・京都府!$AA$12</f>
        <v>0</v>
      </c>
      <c r="Y33" s="119">
        <f>[26]届出・京都府!$Z$13</f>
        <v>0</v>
      </c>
      <c r="Z33" s="124">
        <f>[26]届出・京都府!$AA$13</f>
        <v>0</v>
      </c>
      <c r="AA33" s="125">
        <f>[26]届出・京都府!$Z$14</f>
        <v>0</v>
      </c>
      <c r="AB33" s="118">
        <f>[26]届出・京都府!$AA$14</f>
        <v>0</v>
      </c>
      <c r="AC33" s="120">
        <f>[26]届出・京都府!$Z$15</f>
        <v>0</v>
      </c>
      <c r="AD33" s="123">
        <f>[26]届出・京都府!$AA$15</f>
        <v>0</v>
      </c>
      <c r="AE33" s="120">
        <f>[26]届出・京都府!$Z$16</f>
        <v>1</v>
      </c>
      <c r="AF33" s="123">
        <f>[26]届出・京都府!$AA$16</f>
        <v>1</v>
      </c>
      <c r="AG33" s="127">
        <f>[26]届出・京都府!$Z$17</f>
        <v>0</v>
      </c>
      <c r="AH33" s="121">
        <f>[26]届出・京都府!$AA$17</f>
        <v>0</v>
      </c>
      <c r="AI33" s="119">
        <f>[26]届出・京都府!$Z$18</f>
        <v>0</v>
      </c>
      <c r="AJ33" s="126">
        <f>[26]届出・京都府!$AA$18</f>
        <v>0</v>
      </c>
      <c r="AK33" s="122">
        <f>[26]届出・京都府!$Z$19</f>
        <v>2</v>
      </c>
      <c r="AL33" s="123">
        <f>[26]届出・京都府!$AA$19</f>
        <v>5</v>
      </c>
      <c r="AM33" s="127">
        <f>[26]届出・京都府!$Z$20</f>
        <v>0</v>
      </c>
      <c r="AN33" s="121">
        <f>[26]届出・京都府!$AA$20</f>
        <v>0</v>
      </c>
      <c r="AO33" s="116" t="s">
        <v>47</v>
      </c>
      <c r="AP33" s="209" t="s">
        <v>252</v>
      </c>
      <c r="AQ33" s="122">
        <f>[26]届出・京都府!$Z$21</f>
        <v>0</v>
      </c>
      <c r="AR33" s="121">
        <f>[26]届出・京都府!$AA$21</f>
        <v>0</v>
      </c>
      <c r="AS33" s="119">
        <f>[26]届出・京都府!$Z$22</f>
        <v>0</v>
      </c>
      <c r="AT33" s="118">
        <f>[26]届出・京都府!$AA$22</f>
        <v>0</v>
      </c>
      <c r="AU33" s="119">
        <f>[26]届出・京都府!$Z$23</f>
        <v>0</v>
      </c>
      <c r="AV33" s="118">
        <f>[26]届出・京都府!$AA$23</f>
        <v>0</v>
      </c>
      <c r="AW33" s="119">
        <f>[26]届出・京都府!$Z$24</f>
        <v>0</v>
      </c>
      <c r="AX33" s="118">
        <f>[26]届出・京都府!$AA$24</f>
        <v>0</v>
      </c>
      <c r="AY33" s="119">
        <f>[26]届出・京都府!$Z$25</f>
        <v>0</v>
      </c>
      <c r="AZ33" s="118">
        <f>[26]届出・京都府!$AA$25</f>
        <v>0</v>
      </c>
      <c r="BA33" s="119">
        <f>[26]届出・京都府!$Z$26</f>
        <v>0</v>
      </c>
      <c r="BB33" s="118">
        <f>[26]届出・京都府!$AA$26</f>
        <v>0</v>
      </c>
      <c r="BC33" s="119">
        <f>[26]届出・京都府!$Z$27</f>
        <v>0</v>
      </c>
      <c r="BD33" s="118">
        <f>[26]届出・京都府!$AA$27</f>
        <v>0</v>
      </c>
      <c r="BE33" s="119">
        <f>[26]届出・京都府!$Z$28</f>
        <v>0</v>
      </c>
      <c r="BF33" s="118">
        <f>[26]届出・京都府!$AA$28</f>
        <v>0</v>
      </c>
      <c r="BG33" s="119">
        <f>[26]届出・京都府!$Z$29</f>
        <v>0</v>
      </c>
      <c r="BH33" s="118">
        <f>[26]届出・京都府!$AA$29</f>
        <v>0</v>
      </c>
      <c r="BI33" s="116" t="s">
        <v>47</v>
      </c>
      <c r="BJ33" s="209" t="s">
        <v>252</v>
      </c>
      <c r="BK33" s="120">
        <f>[26]届出・京都府!$Z$30</f>
        <v>0</v>
      </c>
      <c r="BL33" s="123">
        <f>[26]届出・京都府!$AA$30</f>
        <v>0</v>
      </c>
      <c r="BM33" s="119">
        <f>[26]届出・京都府!$Z$31</f>
        <v>0</v>
      </c>
      <c r="BN33" s="118">
        <f>[26]届出・京都府!$AA$31</f>
        <v>0</v>
      </c>
      <c r="BO33" s="119">
        <f>[26]届出・京都府!$Z$32</f>
        <v>0</v>
      </c>
      <c r="BP33" s="118">
        <f>[26]届出・京都府!$AA$32</f>
        <v>0</v>
      </c>
      <c r="BQ33" s="119">
        <f>[26]届出・京都府!$Z$33</f>
        <v>0</v>
      </c>
      <c r="BR33" s="126">
        <f>[26]届出・京都府!$AA$33</f>
        <v>0</v>
      </c>
      <c r="BS33" s="160">
        <f>[26]届出・京都府!$Z$34</f>
        <v>0</v>
      </c>
      <c r="BT33" s="118">
        <f>[26]届出・京都府!$AA$34</f>
        <v>0</v>
      </c>
      <c r="BU33" s="119">
        <f>[26]届出・京都府!$Z$35</f>
        <v>0</v>
      </c>
      <c r="BV33" s="118">
        <f>[26]届出・京都府!$AA$35</f>
        <v>0</v>
      </c>
      <c r="BW33" s="119">
        <f>[26]届出・京都府!$Z$36</f>
        <v>0</v>
      </c>
      <c r="BX33" s="118">
        <f>[26]届出・京都府!$AA$36</f>
        <v>0</v>
      </c>
      <c r="BY33" s="119">
        <f>[26]届出・京都府!$Z$37</f>
        <v>5</v>
      </c>
      <c r="BZ33" s="132">
        <f>[26]届出・京都府!$AA$37</f>
        <v>6</v>
      </c>
      <c r="CA33" s="127">
        <f>[26]届出・京都府!$Z$38</f>
        <v>0</v>
      </c>
      <c r="CB33" s="121">
        <f>[26]届出・京都府!$AA$38</f>
        <v>0</v>
      </c>
      <c r="CC33" s="116" t="s">
        <v>47</v>
      </c>
      <c r="CD33" s="209" t="s">
        <v>252</v>
      </c>
      <c r="CE33" s="119">
        <f>[26]届出・京都府!$Z$39</f>
        <v>0</v>
      </c>
      <c r="CF33" s="118">
        <f>[26]届出・京都府!$AA$39</f>
        <v>0</v>
      </c>
      <c r="CG33" s="120">
        <f>[26]届出・京都府!$Z$40</f>
        <v>1</v>
      </c>
      <c r="CH33" s="121">
        <f>[26]届出・京都府!$AA$40</f>
        <v>2</v>
      </c>
      <c r="CI33" s="122">
        <f>[26]届出・京都府!$Z$41</f>
        <v>0</v>
      </c>
      <c r="CJ33" s="121">
        <f>[26]届出・京都府!$AA$41</f>
        <v>0</v>
      </c>
      <c r="CK33" s="119">
        <f>[26]届出・京都府!$Z$42</f>
        <v>0</v>
      </c>
      <c r="CL33" s="118">
        <f>[26]届出・京都府!$AA$42</f>
        <v>0</v>
      </c>
      <c r="CM33" s="119">
        <f>[26]届出・京都府!$Z$43</f>
        <v>0</v>
      </c>
      <c r="CN33" s="118">
        <f>[26]届出・京都府!$AA$43</f>
        <v>0</v>
      </c>
      <c r="CO33" s="119">
        <f>[26]届出・京都府!$Z$44</f>
        <v>0</v>
      </c>
      <c r="CP33" s="118">
        <f>[26]届出・京都府!$AA$44</f>
        <v>0</v>
      </c>
      <c r="CQ33" s="122">
        <f>[26]届出・京都府!$Z$45</f>
        <v>0</v>
      </c>
      <c r="CR33" s="121">
        <f>[26]届出・京都府!$AA$45</f>
        <v>0</v>
      </c>
      <c r="CS33" s="120">
        <f>[26]届出・京都府!$Z$46</f>
        <v>0</v>
      </c>
      <c r="CT33" s="121">
        <f>[26]届出・京都府!$AA$46</f>
        <v>0</v>
      </c>
      <c r="CU33" s="116" t="s">
        <v>47</v>
      </c>
      <c r="CV33" s="209" t="s">
        <v>252</v>
      </c>
      <c r="CW33" s="120">
        <f>[26]届出・京都府!$Z$47</f>
        <v>0</v>
      </c>
      <c r="CX33" s="121">
        <f>[26]届出・京都府!$AA$47</f>
        <v>0</v>
      </c>
      <c r="CY33" s="122">
        <f>[26]届出・京都府!$Z$51</f>
        <v>0</v>
      </c>
      <c r="CZ33" s="118">
        <f>[26]届出・京都府!$AA$51</f>
        <v>0</v>
      </c>
      <c r="DA33" s="122">
        <f>[26]届出・京都府!$Z$48</f>
        <v>0</v>
      </c>
      <c r="DB33" s="123">
        <f>[26]届出・京都府!$AA$48</f>
        <v>0</v>
      </c>
      <c r="DC33" s="119">
        <f>[26]届出・京都府!$Z$49</f>
        <v>0</v>
      </c>
      <c r="DD33" s="118">
        <f>[26]届出・京都府!$AA$49</f>
        <v>0</v>
      </c>
    </row>
    <row r="34" spans="1:108" s="77" customFormat="1" x14ac:dyDescent="0.15">
      <c r="A34" s="133" t="s">
        <v>48</v>
      </c>
      <c r="B34" s="210" t="s">
        <v>255</v>
      </c>
      <c r="C34" s="117">
        <f>[27]届出・大阪府!$Z$3</f>
        <v>0</v>
      </c>
      <c r="D34" s="231">
        <f>[27]届出・大阪府!$AA$3</f>
        <v>0</v>
      </c>
      <c r="E34" s="232">
        <f>[27]届出・大阪府!$Z$4</f>
        <v>0</v>
      </c>
      <c r="F34" s="136">
        <f>[27]届出・大阪府!$AA$4</f>
        <v>0</v>
      </c>
      <c r="G34" s="245">
        <f>[27]届出・大阪府!$Z$5</f>
        <v>0</v>
      </c>
      <c r="H34" s="231">
        <f>[27]届出・大阪府!$AA$5</f>
        <v>0</v>
      </c>
      <c r="I34" s="251">
        <f>[27]届出・大阪府!$Z$6</f>
        <v>0</v>
      </c>
      <c r="J34" s="136">
        <f>[27]届出・大阪府!$AA$6</f>
        <v>0</v>
      </c>
      <c r="K34" s="138">
        <f>[27]届出・大阪府!$Z$7</f>
        <v>0</v>
      </c>
      <c r="L34" s="255">
        <f>[27]届出・大阪府!$AA$7</f>
        <v>0</v>
      </c>
      <c r="M34" s="232">
        <f>[27]届出・大阪府!$Z$8</f>
        <v>0</v>
      </c>
      <c r="N34" s="136">
        <f>[27]届出・大阪府!$AA$8</f>
        <v>0</v>
      </c>
      <c r="O34" s="117">
        <f>[27]届出・大阪府!$Z$9</f>
        <v>0</v>
      </c>
      <c r="P34" s="231">
        <f>[27]届出・大阪府!$AA$9</f>
        <v>0</v>
      </c>
      <c r="Q34" s="251">
        <f>[27]届出・大阪府!$Z$10</f>
        <v>0</v>
      </c>
      <c r="R34" s="136">
        <f>[27]届出・大阪府!$AA$10</f>
        <v>0</v>
      </c>
      <c r="S34" s="138">
        <f>[27]届出・大阪府!$Z$11</f>
        <v>0</v>
      </c>
      <c r="T34" s="231">
        <f>[27]届出・大阪府!$AA$11</f>
        <v>0</v>
      </c>
      <c r="U34" s="133" t="s">
        <v>48</v>
      </c>
      <c r="V34" s="210" t="s">
        <v>254</v>
      </c>
      <c r="W34" s="267">
        <f>[27]届出・大阪府!$Z$12</f>
        <v>0</v>
      </c>
      <c r="X34" s="138">
        <f>[27]届出・大阪府!$AA$12</f>
        <v>0</v>
      </c>
      <c r="Y34" s="117">
        <f>[27]届出・大阪府!$Z$13</f>
        <v>0</v>
      </c>
      <c r="Z34" s="139">
        <f>[27]届出・大阪府!$AA$13</f>
        <v>0</v>
      </c>
      <c r="AA34" s="140">
        <f>[27]届出・大阪府!$Z$14</f>
        <v>0</v>
      </c>
      <c r="AB34" s="134">
        <f>[27]届出・大阪府!$AA$14</f>
        <v>0</v>
      </c>
      <c r="AC34" s="135">
        <f>[27]届出・大阪府!$Z$15</f>
        <v>0</v>
      </c>
      <c r="AD34" s="138">
        <f>[27]届出・大阪府!$AA$15</f>
        <v>0</v>
      </c>
      <c r="AE34" s="135">
        <f>[27]届出・大阪府!$Z$16</f>
        <v>0</v>
      </c>
      <c r="AF34" s="138">
        <f>[27]届出・大阪府!$AA$16</f>
        <v>0</v>
      </c>
      <c r="AG34" s="142">
        <f>[27]届出・大阪府!$Z$17</f>
        <v>0</v>
      </c>
      <c r="AH34" s="136">
        <f>[27]届出・大阪府!$AA$17</f>
        <v>0</v>
      </c>
      <c r="AI34" s="117">
        <f>[27]届出・大阪府!$Z$18</f>
        <v>2</v>
      </c>
      <c r="AJ34" s="141">
        <f>[27]届出・大阪府!$AA$18</f>
        <v>5</v>
      </c>
      <c r="AK34" s="137">
        <f>[27]届出・大阪府!$Z$19</f>
        <v>0</v>
      </c>
      <c r="AL34" s="138">
        <f>[27]届出・大阪府!$AA$19</f>
        <v>0</v>
      </c>
      <c r="AM34" s="142">
        <f>[27]届出・大阪府!$Z$20</f>
        <v>0</v>
      </c>
      <c r="AN34" s="136">
        <f>[27]届出・大阪府!$AA$20</f>
        <v>0</v>
      </c>
      <c r="AO34" s="133" t="s">
        <v>48</v>
      </c>
      <c r="AP34" s="210" t="s">
        <v>254</v>
      </c>
      <c r="AQ34" s="137">
        <f>[27]届出・大阪府!$Z$21</f>
        <v>0</v>
      </c>
      <c r="AR34" s="136">
        <f>[27]届出・大阪府!$AA$21</f>
        <v>0</v>
      </c>
      <c r="AS34" s="117">
        <f>[27]届出・大阪府!$Z$22</f>
        <v>0</v>
      </c>
      <c r="AT34" s="134">
        <f>[27]届出・大阪府!$AA$22</f>
        <v>0</v>
      </c>
      <c r="AU34" s="117">
        <f>[27]届出・大阪府!$Z$23</f>
        <v>0</v>
      </c>
      <c r="AV34" s="134">
        <f>[27]届出・大阪府!$AA$23</f>
        <v>0</v>
      </c>
      <c r="AW34" s="117">
        <f>[27]届出・大阪府!$Z$24</f>
        <v>5</v>
      </c>
      <c r="AX34" s="134">
        <f>[27]届出・大阪府!$AA$24</f>
        <v>5</v>
      </c>
      <c r="AY34" s="117">
        <f>[27]届出・大阪府!$Z$25</f>
        <v>0</v>
      </c>
      <c r="AZ34" s="134">
        <f>[27]届出・大阪府!$AA$25</f>
        <v>0</v>
      </c>
      <c r="BA34" s="117">
        <f>[27]届出・大阪府!$Z$26</f>
        <v>0</v>
      </c>
      <c r="BB34" s="134">
        <f>[27]届出・大阪府!$AA$26</f>
        <v>0</v>
      </c>
      <c r="BC34" s="117">
        <f>[27]届出・大阪府!$Z$27</f>
        <v>0</v>
      </c>
      <c r="BD34" s="134">
        <f>[27]届出・大阪府!$AA$27</f>
        <v>0</v>
      </c>
      <c r="BE34" s="117">
        <f>[27]届出・大阪府!$Z$28</f>
        <v>0</v>
      </c>
      <c r="BF34" s="134">
        <f>[27]届出・大阪府!$AA$28</f>
        <v>0</v>
      </c>
      <c r="BG34" s="117">
        <f>[27]届出・大阪府!$Z$29</f>
        <v>0</v>
      </c>
      <c r="BH34" s="134">
        <f>[27]届出・大阪府!$AA$29</f>
        <v>0</v>
      </c>
      <c r="BI34" s="133" t="s">
        <v>48</v>
      </c>
      <c r="BJ34" s="210" t="s">
        <v>254</v>
      </c>
      <c r="BK34" s="135">
        <f>[27]届出・大阪府!$Z$30</f>
        <v>0</v>
      </c>
      <c r="BL34" s="138">
        <f>[27]届出・大阪府!$AA$30</f>
        <v>0</v>
      </c>
      <c r="BM34" s="117">
        <f>[27]届出・大阪府!$Z$31</f>
        <v>0</v>
      </c>
      <c r="BN34" s="134">
        <f>[27]届出・大阪府!$AA$31</f>
        <v>0</v>
      </c>
      <c r="BO34" s="117">
        <f>[27]届出・大阪府!$Z$32</f>
        <v>0</v>
      </c>
      <c r="BP34" s="134">
        <f>[27]届出・大阪府!$AA$32</f>
        <v>0</v>
      </c>
      <c r="BQ34" s="117">
        <f>[27]届出・大阪府!$Z$33</f>
        <v>0</v>
      </c>
      <c r="BR34" s="141">
        <f>[27]届出・大阪府!$AA$33</f>
        <v>0</v>
      </c>
      <c r="BS34" s="146">
        <f>[27]届出・大阪府!$Z$34</f>
        <v>0</v>
      </c>
      <c r="BT34" s="134">
        <f>[27]届出・大阪府!$AA$34</f>
        <v>0</v>
      </c>
      <c r="BU34" s="117">
        <f>[27]届出・大阪府!$Z$35</f>
        <v>0</v>
      </c>
      <c r="BV34" s="134">
        <f>[27]届出・大阪府!$AA$35</f>
        <v>0</v>
      </c>
      <c r="BW34" s="117">
        <f>[27]届出・大阪府!$Z$36</f>
        <v>0</v>
      </c>
      <c r="BX34" s="134">
        <f>[27]届出・大阪府!$AA$36</f>
        <v>0</v>
      </c>
      <c r="BY34" s="117">
        <f>[27]届出・大阪府!$Z$37</f>
        <v>0</v>
      </c>
      <c r="BZ34" s="145">
        <f>[27]届出・大阪府!$AA$37</f>
        <v>0</v>
      </c>
      <c r="CA34" s="142">
        <f>[27]届出・大阪府!$Z$38</f>
        <v>0</v>
      </c>
      <c r="CB34" s="136">
        <f>[27]届出・大阪府!$AA$38</f>
        <v>0</v>
      </c>
      <c r="CC34" s="133" t="s">
        <v>48</v>
      </c>
      <c r="CD34" s="210" t="s">
        <v>254</v>
      </c>
      <c r="CE34" s="117">
        <f>[27]届出・大阪府!$Z$39</f>
        <v>0</v>
      </c>
      <c r="CF34" s="134">
        <f>[27]届出・大阪府!$AA$39</f>
        <v>0</v>
      </c>
      <c r="CG34" s="135">
        <f>[27]届出・大阪府!$Z$40</f>
        <v>0</v>
      </c>
      <c r="CH34" s="136">
        <f>[27]届出・大阪府!$AA$40</f>
        <v>0</v>
      </c>
      <c r="CI34" s="137">
        <f>[27]届出・大阪府!$Z$41</f>
        <v>0</v>
      </c>
      <c r="CJ34" s="136">
        <f>[27]届出・大阪府!$AA$41</f>
        <v>0</v>
      </c>
      <c r="CK34" s="117">
        <f>[27]届出・大阪府!$Z$42</f>
        <v>3</v>
      </c>
      <c r="CL34" s="134">
        <f>[27]届出・大阪府!$AA$42</f>
        <v>5450</v>
      </c>
      <c r="CM34" s="117">
        <f>[27]届出・大阪府!$Z$43</f>
        <v>0</v>
      </c>
      <c r="CN34" s="134">
        <f>[27]届出・大阪府!$AA$43</f>
        <v>0</v>
      </c>
      <c r="CO34" s="117">
        <f>[27]届出・大阪府!$Z$44</f>
        <v>1</v>
      </c>
      <c r="CP34" s="134">
        <f>[27]届出・大阪府!$AA$44</f>
        <v>100</v>
      </c>
      <c r="CQ34" s="137">
        <f>[27]届出・大阪府!$Z$45</f>
        <v>0</v>
      </c>
      <c r="CR34" s="136">
        <f>[27]届出・大阪府!$AA$45</f>
        <v>0</v>
      </c>
      <c r="CS34" s="135">
        <f>[27]届出・大阪府!$Z$46</f>
        <v>0</v>
      </c>
      <c r="CT34" s="136">
        <f>[27]届出・大阪府!$AA$46</f>
        <v>0</v>
      </c>
      <c r="CU34" s="133" t="s">
        <v>48</v>
      </c>
      <c r="CV34" s="210" t="s">
        <v>254</v>
      </c>
      <c r="CW34" s="135">
        <f>[27]届出・大阪府!$Z$47</f>
        <v>0</v>
      </c>
      <c r="CX34" s="136">
        <f>[27]届出・大阪府!$AA$47</f>
        <v>0</v>
      </c>
      <c r="CY34" s="137">
        <f>[27]届出・大阪府!$Z$51</f>
        <v>0</v>
      </c>
      <c r="CZ34" s="134">
        <f>[27]届出・大阪府!$AA$51</f>
        <v>0</v>
      </c>
      <c r="DA34" s="137">
        <f>[27]届出・大阪府!$Z$48</f>
        <v>0</v>
      </c>
      <c r="DB34" s="138">
        <f>[27]届出・大阪府!$AA$48</f>
        <v>0</v>
      </c>
      <c r="DC34" s="117">
        <f>[27]届出・大阪府!$Z$49</f>
        <v>0</v>
      </c>
      <c r="DD34" s="134">
        <f>[27]届出・大阪府!$AA$49</f>
        <v>0</v>
      </c>
    </row>
    <row r="35" spans="1:108" s="77" customFormat="1" x14ac:dyDescent="0.15">
      <c r="A35" s="133" t="s">
        <v>139</v>
      </c>
      <c r="B35" s="210" t="s">
        <v>257</v>
      </c>
      <c r="C35" s="131">
        <f>[28]届出・兵庫県!$Z$3</f>
        <v>0</v>
      </c>
      <c r="D35" s="231">
        <f>[28]届出・兵庫県!$AA$3</f>
        <v>0</v>
      </c>
      <c r="E35" s="236">
        <f>[28]届出・兵庫県!$Z$4</f>
        <v>0</v>
      </c>
      <c r="F35" s="136">
        <f>[28]届出・兵庫県!$AA$4</f>
        <v>0</v>
      </c>
      <c r="G35" s="245">
        <f>[28]届出・兵庫県!$Z$5</f>
        <v>0</v>
      </c>
      <c r="H35" s="231">
        <f>[28]届出・兵庫県!$AA$5</f>
        <v>0</v>
      </c>
      <c r="I35" s="251">
        <f>[28]届出・兵庫県!$Z$6</f>
        <v>0</v>
      </c>
      <c r="J35" s="136">
        <f>[28]届出・兵庫県!$AA$6</f>
        <v>0</v>
      </c>
      <c r="K35" s="138">
        <f>[28]届出・兵庫県!$Z$7</f>
        <v>1</v>
      </c>
      <c r="L35" s="255">
        <f>[28]届出・兵庫県!$AA$7</f>
        <v>1</v>
      </c>
      <c r="M35" s="232">
        <f>[28]届出・兵庫県!$Z$8</f>
        <v>0</v>
      </c>
      <c r="N35" s="136">
        <f>[28]届出・兵庫県!$AA$8</f>
        <v>0</v>
      </c>
      <c r="O35" s="117">
        <f>[28]届出・兵庫県!$Z$9</f>
        <v>4</v>
      </c>
      <c r="P35" s="231">
        <f>[28]届出・兵庫県!$AA$9</f>
        <v>4</v>
      </c>
      <c r="Q35" s="251">
        <f>[28]届出・兵庫県!$Z$10</f>
        <v>0</v>
      </c>
      <c r="R35" s="136">
        <f>[28]届出・兵庫県!$AA$10</f>
        <v>0</v>
      </c>
      <c r="S35" s="138">
        <f>[28]届出・兵庫県!$Z$11</f>
        <v>0</v>
      </c>
      <c r="T35" s="231">
        <f>[28]届出・兵庫県!$AA$11</f>
        <v>0</v>
      </c>
      <c r="U35" s="133" t="s">
        <v>139</v>
      </c>
      <c r="V35" s="210" t="s">
        <v>256</v>
      </c>
      <c r="W35" s="267">
        <f>[28]届出・兵庫県!$Z$12</f>
        <v>0</v>
      </c>
      <c r="X35" s="138">
        <f>[28]届出・兵庫県!$AA$12</f>
        <v>0</v>
      </c>
      <c r="Y35" s="117">
        <f>[28]届出・兵庫県!$Z$13</f>
        <v>0</v>
      </c>
      <c r="Z35" s="139">
        <f>[28]届出・兵庫県!$AA$13</f>
        <v>0</v>
      </c>
      <c r="AA35" s="140">
        <f>[28]届出・兵庫県!$Z$14</f>
        <v>0</v>
      </c>
      <c r="AB35" s="134">
        <f>[28]届出・兵庫県!$AA$14</f>
        <v>0</v>
      </c>
      <c r="AC35" s="135">
        <f>[28]届出・兵庫県!$Z$15</f>
        <v>0</v>
      </c>
      <c r="AD35" s="138">
        <f>[28]届出・兵庫県!$AA$15</f>
        <v>0</v>
      </c>
      <c r="AE35" s="135">
        <f>[28]届出・兵庫県!$Z$16</f>
        <v>2</v>
      </c>
      <c r="AF35" s="138">
        <f>[28]届出・兵庫県!$AA$16</f>
        <v>2</v>
      </c>
      <c r="AG35" s="142">
        <f>[28]届出・兵庫県!$Z$17</f>
        <v>0</v>
      </c>
      <c r="AH35" s="136">
        <f>[28]届出・兵庫県!$AA$17</f>
        <v>0</v>
      </c>
      <c r="AI35" s="117">
        <f>[28]届出・兵庫県!$Z$18</f>
        <v>1</v>
      </c>
      <c r="AJ35" s="141">
        <f>[28]届出・兵庫県!$AA$18</f>
        <v>1</v>
      </c>
      <c r="AK35" s="137">
        <f>[28]届出・兵庫県!$Z$19</f>
        <v>0</v>
      </c>
      <c r="AL35" s="138">
        <f>[28]届出・兵庫県!$AA$19</f>
        <v>0</v>
      </c>
      <c r="AM35" s="142">
        <f>[28]届出・兵庫県!$Z$20</f>
        <v>0</v>
      </c>
      <c r="AN35" s="136">
        <f>[28]届出・兵庫県!$AA$20</f>
        <v>0</v>
      </c>
      <c r="AO35" s="133" t="s">
        <v>139</v>
      </c>
      <c r="AP35" s="210" t="s">
        <v>256</v>
      </c>
      <c r="AQ35" s="137">
        <f>[28]届出・兵庫県!$Z$21</f>
        <v>0</v>
      </c>
      <c r="AR35" s="136">
        <f>[28]届出・兵庫県!$AA$21</f>
        <v>0</v>
      </c>
      <c r="AS35" s="117">
        <f>[28]届出・兵庫県!$Z$22</f>
        <v>0</v>
      </c>
      <c r="AT35" s="134">
        <f>[28]届出・兵庫県!$AA$22</f>
        <v>0</v>
      </c>
      <c r="AU35" s="117">
        <f>[28]届出・兵庫県!$Z$23</f>
        <v>0</v>
      </c>
      <c r="AV35" s="134">
        <f>[28]届出・兵庫県!$AA$23</f>
        <v>0</v>
      </c>
      <c r="AW35" s="117">
        <f>[28]届出・兵庫県!$Z$24</f>
        <v>1</v>
      </c>
      <c r="AX35" s="134">
        <f>[28]届出・兵庫県!$AA$24</f>
        <v>1</v>
      </c>
      <c r="AY35" s="117">
        <f>[28]届出・兵庫県!$Z$25</f>
        <v>0</v>
      </c>
      <c r="AZ35" s="134">
        <f>[28]届出・兵庫県!$AA$25</f>
        <v>0</v>
      </c>
      <c r="BA35" s="117">
        <f>[28]届出・兵庫県!$Z$26</f>
        <v>0</v>
      </c>
      <c r="BB35" s="134">
        <f>[28]届出・兵庫県!$AA$26</f>
        <v>0</v>
      </c>
      <c r="BC35" s="117">
        <f>[28]届出・兵庫県!$Z$27</f>
        <v>0</v>
      </c>
      <c r="BD35" s="134">
        <f>[28]届出・兵庫県!$AA$27</f>
        <v>0</v>
      </c>
      <c r="BE35" s="117">
        <f>[28]届出・兵庫県!$Z$28</f>
        <v>0</v>
      </c>
      <c r="BF35" s="134">
        <f>[28]届出・兵庫県!$AA$28</f>
        <v>0</v>
      </c>
      <c r="BG35" s="117">
        <f>[28]届出・兵庫県!$Z$29</f>
        <v>0</v>
      </c>
      <c r="BH35" s="134">
        <f>[28]届出・兵庫県!$AA$29</f>
        <v>0</v>
      </c>
      <c r="BI35" s="133" t="s">
        <v>139</v>
      </c>
      <c r="BJ35" s="210" t="s">
        <v>256</v>
      </c>
      <c r="BK35" s="135">
        <f>[28]届出・兵庫県!$Z$30</f>
        <v>0</v>
      </c>
      <c r="BL35" s="138">
        <f>[28]届出・兵庫県!$AA$30</f>
        <v>0</v>
      </c>
      <c r="BM35" s="117">
        <f>[28]届出・兵庫県!$Z$31</f>
        <v>0</v>
      </c>
      <c r="BN35" s="134">
        <f>[28]届出・兵庫県!$AA$31</f>
        <v>0</v>
      </c>
      <c r="BO35" s="117">
        <f>[28]届出・兵庫県!$Z$32</f>
        <v>0</v>
      </c>
      <c r="BP35" s="134">
        <f>[28]届出・兵庫県!$AA$32</f>
        <v>0</v>
      </c>
      <c r="BQ35" s="117">
        <f>[28]届出・兵庫県!$Z$33</f>
        <v>0</v>
      </c>
      <c r="BR35" s="141">
        <f>[28]届出・兵庫県!$AA$33</f>
        <v>0</v>
      </c>
      <c r="BS35" s="146">
        <f>[28]届出・兵庫県!$Z$34</f>
        <v>0</v>
      </c>
      <c r="BT35" s="134">
        <f>[28]届出・兵庫県!$AA$34</f>
        <v>0</v>
      </c>
      <c r="BU35" s="117">
        <f>[28]届出・兵庫県!$Z$35</f>
        <v>0</v>
      </c>
      <c r="BV35" s="134">
        <f>[28]届出・兵庫県!$AA$35</f>
        <v>0</v>
      </c>
      <c r="BW35" s="117">
        <f>[28]届出・兵庫県!$Z$36</f>
        <v>0</v>
      </c>
      <c r="BX35" s="134">
        <f>[28]届出・兵庫県!$AA$36</f>
        <v>0</v>
      </c>
      <c r="BY35" s="117">
        <f>[28]届出・兵庫県!$Z$37</f>
        <v>5</v>
      </c>
      <c r="BZ35" s="145">
        <f>[28]届出・兵庫県!$AA$37</f>
        <v>5</v>
      </c>
      <c r="CA35" s="142">
        <f>[28]届出・兵庫県!$Z$38</f>
        <v>0</v>
      </c>
      <c r="CB35" s="136">
        <f>[28]届出・兵庫県!$AA$38</f>
        <v>0</v>
      </c>
      <c r="CC35" s="133" t="s">
        <v>139</v>
      </c>
      <c r="CD35" s="210" t="s">
        <v>256</v>
      </c>
      <c r="CE35" s="117">
        <f>[28]届出・兵庫県!$Z$39</f>
        <v>0</v>
      </c>
      <c r="CF35" s="134">
        <f>[28]届出・兵庫県!$AA$39</f>
        <v>0</v>
      </c>
      <c r="CG35" s="135">
        <f>[28]届出・兵庫県!$Z$40</f>
        <v>1</v>
      </c>
      <c r="CH35" s="136">
        <f>[28]届出・兵庫県!$AA$40</f>
        <v>7</v>
      </c>
      <c r="CI35" s="137">
        <f>[28]届出・兵庫県!$Z$41</f>
        <v>0</v>
      </c>
      <c r="CJ35" s="136">
        <f>[28]届出・兵庫県!$AA$41</f>
        <v>0</v>
      </c>
      <c r="CK35" s="117">
        <f>[28]届出・兵庫県!$Z$42</f>
        <v>0</v>
      </c>
      <c r="CL35" s="134">
        <f>[28]届出・兵庫県!$AA$42</f>
        <v>0</v>
      </c>
      <c r="CM35" s="117">
        <f>[28]届出・兵庫県!$Z$43</f>
        <v>0</v>
      </c>
      <c r="CN35" s="134">
        <f>[28]届出・兵庫県!$AA$43</f>
        <v>0</v>
      </c>
      <c r="CO35" s="117">
        <f>[28]届出・兵庫県!$Z$44</f>
        <v>1</v>
      </c>
      <c r="CP35" s="134">
        <f>[28]届出・兵庫県!$AA$44</f>
        <v>71</v>
      </c>
      <c r="CQ35" s="137">
        <f>[28]届出・兵庫県!$Z$45</f>
        <v>0</v>
      </c>
      <c r="CR35" s="136">
        <f>[28]届出・兵庫県!$AA$45</f>
        <v>0</v>
      </c>
      <c r="CS35" s="135">
        <f>[28]届出・兵庫県!$Z$46</f>
        <v>0</v>
      </c>
      <c r="CT35" s="136">
        <f>[28]届出・兵庫県!$AA$46</f>
        <v>0</v>
      </c>
      <c r="CU35" s="133" t="s">
        <v>139</v>
      </c>
      <c r="CV35" s="210" t="s">
        <v>256</v>
      </c>
      <c r="CW35" s="135">
        <f>[28]届出・兵庫県!$Z$47</f>
        <v>0</v>
      </c>
      <c r="CX35" s="136">
        <f>[28]届出・兵庫県!$AA$47</f>
        <v>0</v>
      </c>
      <c r="CY35" s="137">
        <f>[28]届出・兵庫県!$Z$51</f>
        <v>0</v>
      </c>
      <c r="CZ35" s="134">
        <f>[28]届出・兵庫県!$AA$51</f>
        <v>0</v>
      </c>
      <c r="DA35" s="137">
        <f>[28]届出・兵庫県!$Z$48</f>
        <v>0</v>
      </c>
      <c r="DB35" s="138">
        <f>[28]届出・兵庫県!$AA$48</f>
        <v>0</v>
      </c>
      <c r="DC35" s="117">
        <f>[28]届出・兵庫県!$Z$49</f>
        <v>0</v>
      </c>
      <c r="DD35" s="134">
        <f>[28]届出・兵庫県!$AA$49</f>
        <v>0</v>
      </c>
    </row>
    <row r="36" spans="1:108" s="77" customFormat="1" x14ac:dyDescent="0.15">
      <c r="A36" s="133" t="s">
        <v>49</v>
      </c>
      <c r="B36" s="210" t="s">
        <v>191</v>
      </c>
      <c r="C36" s="117">
        <f>[29]届出・奈良県!$Z$3</f>
        <v>0</v>
      </c>
      <c r="D36" s="231">
        <f>[29]届出・奈良県!$AA$3</f>
        <v>0</v>
      </c>
      <c r="E36" s="232">
        <f>[29]届出・奈良県!$Z$4</f>
        <v>0</v>
      </c>
      <c r="F36" s="136">
        <f>[29]届出・奈良県!$AA$4</f>
        <v>0</v>
      </c>
      <c r="G36" s="245">
        <f>[29]届出・奈良県!$Z$5</f>
        <v>0</v>
      </c>
      <c r="H36" s="231">
        <f>[29]届出・奈良県!$AA$5</f>
        <v>0</v>
      </c>
      <c r="I36" s="251">
        <f>[29]届出・奈良県!$Z$6</f>
        <v>0</v>
      </c>
      <c r="J36" s="136">
        <f>[29]届出・奈良県!$AA$6</f>
        <v>0</v>
      </c>
      <c r="K36" s="138">
        <f>[29]届出・奈良県!$Z$7</f>
        <v>0</v>
      </c>
      <c r="L36" s="255">
        <f>[29]届出・奈良県!$AA$7</f>
        <v>0</v>
      </c>
      <c r="M36" s="232">
        <f>[29]届出・奈良県!$Z$8</f>
        <v>0</v>
      </c>
      <c r="N36" s="136">
        <f>[29]届出・奈良県!$AA$8</f>
        <v>0</v>
      </c>
      <c r="O36" s="117">
        <f>[29]届出・奈良県!$Z$9</f>
        <v>0</v>
      </c>
      <c r="P36" s="231">
        <f>[29]届出・奈良県!$AA$9</f>
        <v>0</v>
      </c>
      <c r="Q36" s="251">
        <f>[29]届出・奈良県!$Z$10</f>
        <v>0</v>
      </c>
      <c r="R36" s="136">
        <f>[29]届出・奈良県!$AA$10</f>
        <v>0</v>
      </c>
      <c r="S36" s="138">
        <f>[29]届出・奈良県!$Z$11</f>
        <v>0</v>
      </c>
      <c r="T36" s="231">
        <f>[29]届出・奈良県!$AA$11</f>
        <v>0</v>
      </c>
      <c r="U36" s="133" t="s">
        <v>49</v>
      </c>
      <c r="V36" s="210" t="s">
        <v>264</v>
      </c>
      <c r="W36" s="267">
        <f>[29]届出・奈良県!$Z$12</f>
        <v>0</v>
      </c>
      <c r="X36" s="138">
        <f>[29]届出・奈良県!$AA$12</f>
        <v>0</v>
      </c>
      <c r="Y36" s="117">
        <f>[29]届出・奈良県!$Z$13</f>
        <v>0</v>
      </c>
      <c r="Z36" s="139">
        <f>[29]届出・奈良県!$AA$13</f>
        <v>0</v>
      </c>
      <c r="AA36" s="140">
        <f>[29]届出・奈良県!$Z$14</f>
        <v>0</v>
      </c>
      <c r="AB36" s="134">
        <f>[29]届出・奈良県!$AA$14</f>
        <v>0</v>
      </c>
      <c r="AC36" s="135">
        <f>[29]届出・奈良県!$Z$15</f>
        <v>0</v>
      </c>
      <c r="AD36" s="138">
        <f>[29]届出・奈良県!$AA$15</f>
        <v>0</v>
      </c>
      <c r="AE36" s="135">
        <f>[29]届出・奈良県!$Z$16</f>
        <v>1</v>
      </c>
      <c r="AF36" s="138">
        <f>[29]届出・奈良県!$AA$16</f>
        <v>1</v>
      </c>
      <c r="AG36" s="142">
        <f>[29]届出・奈良県!$Z$17</f>
        <v>0</v>
      </c>
      <c r="AH36" s="136">
        <f>[29]届出・奈良県!$AA$17</f>
        <v>0</v>
      </c>
      <c r="AI36" s="117">
        <f>[29]届出・奈良県!$Z$18</f>
        <v>0</v>
      </c>
      <c r="AJ36" s="141">
        <f>[29]届出・奈良県!$AA$18</f>
        <v>0</v>
      </c>
      <c r="AK36" s="137">
        <f>[29]届出・奈良県!$Z$19</f>
        <v>1</v>
      </c>
      <c r="AL36" s="138">
        <f>[29]届出・奈良県!$AA$19</f>
        <v>1</v>
      </c>
      <c r="AM36" s="142">
        <f>[29]届出・奈良県!$Z$20</f>
        <v>0</v>
      </c>
      <c r="AN36" s="136">
        <f>[29]届出・奈良県!$AA$20</f>
        <v>0</v>
      </c>
      <c r="AO36" s="133" t="s">
        <v>49</v>
      </c>
      <c r="AP36" s="210" t="s">
        <v>264</v>
      </c>
      <c r="AQ36" s="137">
        <f>[29]届出・奈良県!$Z$21</f>
        <v>0</v>
      </c>
      <c r="AR36" s="136">
        <f>[29]届出・奈良県!$AA$21</f>
        <v>0</v>
      </c>
      <c r="AS36" s="117">
        <f>[29]届出・奈良県!$Z$22</f>
        <v>0</v>
      </c>
      <c r="AT36" s="134">
        <f>[29]届出・奈良県!$AA$22</f>
        <v>0</v>
      </c>
      <c r="AU36" s="117">
        <f>[29]届出・奈良県!$Z$23</f>
        <v>0</v>
      </c>
      <c r="AV36" s="134">
        <f>[29]届出・奈良県!$AA$23</f>
        <v>0</v>
      </c>
      <c r="AW36" s="117">
        <f>[29]届出・奈良県!$Z$24</f>
        <v>0</v>
      </c>
      <c r="AX36" s="134">
        <f>[29]届出・奈良県!$AA$24</f>
        <v>0</v>
      </c>
      <c r="AY36" s="117">
        <f>[29]届出・奈良県!$Z$25</f>
        <v>0</v>
      </c>
      <c r="AZ36" s="134">
        <f>[29]届出・奈良県!$AA$25</f>
        <v>0</v>
      </c>
      <c r="BA36" s="117">
        <f>[29]届出・奈良県!$Z$26</f>
        <v>0</v>
      </c>
      <c r="BB36" s="134">
        <f>[29]届出・奈良県!$AA$26</f>
        <v>0</v>
      </c>
      <c r="BC36" s="117">
        <f>[29]届出・奈良県!$Z$27</f>
        <v>0</v>
      </c>
      <c r="BD36" s="134">
        <f>[29]届出・奈良県!$AA$27</f>
        <v>0</v>
      </c>
      <c r="BE36" s="117">
        <f>[29]届出・奈良県!$Z$28</f>
        <v>0</v>
      </c>
      <c r="BF36" s="134">
        <f>[29]届出・奈良県!$AA$28</f>
        <v>0</v>
      </c>
      <c r="BG36" s="117">
        <f>[29]届出・奈良県!$Z$29</f>
        <v>0</v>
      </c>
      <c r="BH36" s="134">
        <f>[29]届出・奈良県!$AA$29</f>
        <v>0</v>
      </c>
      <c r="BI36" s="133" t="s">
        <v>49</v>
      </c>
      <c r="BJ36" s="210" t="s">
        <v>264</v>
      </c>
      <c r="BK36" s="135">
        <f>[29]届出・奈良県!$Z$30</f>
        <v>0</v>
      </c>
      <c r="BL36" s="138">
        <f>[29]届出・奈良県!$AA$30</f>
        <v>0</v>
      </c>
      <c r="BM36" s="117">
        <f>[29]届出・奈良県!$Z$31</f>
        <v>0</v>
      </c>
      <c r="BN36" s="134">
        <f>[29]届出・奈良県!$AA$31</f>
        <v>0</v>
      </c>
      <c r="BO36" s="117">
        <f>[29]届出・奈良県!$Z$32</f>
        <v>0</v>
      </c>
      <c r="BP36" s="134">
        <f>[29]届出・奈良県!$AA$32</f>
        <v>0</v>
      </c>
      <c r="BQ36" s="117">
        <f>[29]届出・奈良県!$Z$33</f>
        <v>0</v>
      </c>
      <c r="BR36" s="141">
        <f>[29]届出・奈良県!$AA$33</f>
        <v>0</v>
      </c>
      <c r="BS36" s="146">
        <f>[29]届出・奈良県!$Z$34</f>
        <v>0</v>
      </c>
      <c r="BT36" s="134">
        <f>[29]届出・奈良県!$AA$34</f>
        <v>0</v>
      </c>
      <c r="BU36" s="117">
        <f>[29]届出・奈良県!$Z$35</f>
        <v>0</v>
      </c>
      <c r="BV36" s="134">
        <f>[29]届出・奈良県!$AA$35</f>
        <v>0</v>
      </c>
      <c r="BW36" s="117">
        <f>[29]届出・奈良県!$Z$36</f>
        <v>0</v>
      </c>
      <c r="BX36" s="134">
        <f>[29]届出・奈良県!$AA$36</f>
        <v>0</v>
      </c>
      <c r="BY36" s="117">
        <f>[29]届出・奈良県!$Z$37</f>
        <v>2</v>
      </c>
      <c r="BZ36" s="145">
        <f>[29]届出・奈良県!$AA$37</f>
        <v>2</v>
      </c>
      <c r="CA36" s="142">
        <f>[29]届出・奈良県!$Z$38</f>
        <v>0</v>
      </c>
      <c r="CB36" s="136">
        <f>[29]届出・奈良県!$AA$38</f>
        <v>0</v>
      </c>
      <c r="CC36" s="133" t="s">
        <v>49</v>
      </c>
      <c r="CD36" s="210" t="s">
        <v>264</v>
      </c>
      <c r="CE36" s="117">
        <f>[29]届出・奈良県!$Z$39</f>
        <v>0</v>
      </c>
      <c r="CF36" s="134">
        <f>[29]届出・奈良県!$AA$39</f>
        <v>0</v>
      </c>
      <c r="CG36" s="135">
        <f>[29]届出・奈良県!$Z$40</f>
        <v>0</v>
      </c>
      <c r="CH36" s="136">
        <f>[29]届出・奈良県!$AA$40</f>
        <v>0</v>
      </c>
      <c r="CI36" s="137">
        <f>[29]届出・奈良県!$Z$41</f>
        <v>0</v>
      </c>
      <c r="CJ36" s="136">
        <f>[29]届出・奈良県!$AA$41</f>
        <v>0</v>
      </c>
      <c r="CK36" s="117">
        <f>[29]届出・奈良県!$Z$42</f>
        <v>0</v>
      </c>
      <c r="CL36" s="134">
        <f>[29]届出・奈良県!$AA$42</f>
        <v>0</v>
      </c>
      <c r="CM36" s="117">
        <f>[29]届出・奈良県!$Z$43</f>
        <v>0</v>
      </c>
      <c r="CN36" s="134">
        <f>[29]届出・奈良県!$AA$43</f>
        <v>0</v>
      </c>
      <c r="CO36" s="117">
        <f>[29]届出・奈良県!$Z$44</f>
        <v>2</v>
      </c>
      <c r="CP36" s="134">
        <f>[29]届出・奈良県!$AA$44</f>
        <v>22</v>
      </c>
      <c r="CQ36" s="137">
        <f>[29]届出・奈良県!$Z$45</f>
        <v>0</v>
      </c>
      <c r="CR36" s="136">
        <f>[29]届出・奈良県!$AA$45</f>
        <v>0</v>
      </c>
      <c r="CS36" s="135">
        <f>[29]届出・奈良県!$Z$46</f>
        <v>0</v>
      </c>
      <c r="CT36" s="136">
        <f>[29]届出・奈良県!$AA$46</f>
        <v>0</v>
      </c>
      <c r="CU36" s="133" t="s">
        <v>49</v>
      </c>
      <c r="CV36" s="210" t="s">
        <v>264</v>
      </c>
      <c r="CW36" s="135">
        <f>[29]届出・奈良県!$Z$47</f>
        <v>2</v>
      </c>
      <c r="CX36" s="136">
        <f>[29]届出・奈良県!$AA$47</f>
        <v>18</v>
      </c>
      <c r="CY36" s="137">
        <f>[29]届出・奈良県!$Z$51</f>
        <v>0</v>
      </c>
      <c r="CZ36" s="134">
        <f>[29]届出・奈良県!$AA$51</f>
        <v>0</v>
      </c>
      <c r="DA36" s="137">
        <f>[29]届出・奈良県!$Z$48</f>
        <v>0</v>
      </c>
      <c r="DB36" s="138">
        <f>[29]届出・奈良県!$AA$48</f>
        <v>0</v>
      </c>
      <c r="DC36" s="117">
        <f>[29]届出・奈良県!$Z$49</f>
        <v>0</v>
      </c>
      <c r="DD36" s="134">
        <f>[29]届出・奈良県!$AA$49</f>
        <v>0</v>
      </c>
    </row>
    <row r="37" spans="1:108" s="77" customFormat="1" ht="18" thickBot="1" x14ac:dyDescent="0.2">
      <c r="A37" s="147" t="s">
        <v>50</v>
      </c>
      <c r="B37" s="211" t="s">
        <v>51</v>
      </c>
      <c r="C37" s="163">
        <f>[30]届出・和歌山県!$Z$3</f>
        <v>0</v>
      </c>
      <c r="D37" s="233">
        <f>[30]届出・和歌山県!$AA$3</f>
        <v>0</v>
      </c>
      <c r="E37" s="238">
        <f>[30]届出・和歌山県!$Z$4</f>
        <v>0</v>
      </c>
      <c r="F37" s="151">
        <f>[30]届出・和歌山県!$AA$4</f>
        <v>0</v>
      </c>
      <c r="G37" s="246">
        <f>[30]届出・和歌山県!$Z$5</f>
        <v>0</v>
      </c>
      <c r="H37" s="233">
        <f>[30]届出・和歌山県!$AA$5</f>
        <v>0</v>
      </c>
      <c r="I37" s="252">
        <f>[30]届出・和歌山県!$Z$6</f>
        <v>0</v>
      </c>
      <c r="J37" s="151">
        <f>[30]届出・和歌山県!$AA$6</f>
        <v>0</v>
      </c>
      <c r="K37" s="153">
        <f>[30]届出・和歌山県!$Z$7</f>
        <v>0</v>
      </c>
      <c r="L37" s="256">
        <f>[30]届出・和歌山県!$AA$7</f>
        <v>0</v>
      </c>
      <c r="M37" s="234">
        <f>[30]届出・和歌山県!$Z$8</f>
        <v>1</v>
      </c>
      <c r="N37" s="151">
        <f>[30]届出・和歌山県!$AA$8</f>
        <v>5</v>
      </c>
      <c r="O37" s="148">
        <f>[30]届出・和歌山県!$Z$9</f>
        <v>0</v>
      </c>
      <c r="P37" s="233">
        <f>[30]届出・和歌山県!$AA$9</f>
        <v>0</v>
      </c>
      <c r="Q37" s="261">
        <f>[30]届出・和歌山県!$Z$10</f>
        <v>0</v>
      </c>
      <c r="R37" s="151">
        <f>[30]届出・和歌山県!$AA$10</f>
        <v>0</v>
      </c>
      <c r="S37" s="153">
        <f>[30]届出・和歌山県!$Z$11</f>
        <v>0</v>
      </c>
      <c r="T37" s="233">
        <f>[30]届出・和歌山県!$AA$11</f>
        <v>0</v>
      </c>
      <c r="U37" s="147" t="s">
        <v>50</v>
      </c>
      <c r="V37" s="211" t="s">
        <v>51</v>
      </c>
      <c r="W37" s="268">
        <f>[30]届出・和歌山県!$Z$12</f>
        <v>0</v>
      </c>
      <c r="X37" s="153">
        <f>[30]届出・和歌山県!$AA$12</f>
        <v>0</v>
      </c>
      <c r="Y37" s="148">
        <f>[30]届出・和歌山県!$Z$13</f>
        <v>0</v>
      </c>
      <c r="Z37" s="154">
        <f>[30]届出・和歌山県!$AA$13</f>
        <v>0</v>
      </c>
      <c r="AA37" s="155">
        <f>[30]届出・和歌山県!$Z$14</f>
        <v>0</v>
      </c>
      <c r="AB37" s="149">
        <f>[30]届出・和歌山県!$AA$14</f>
        <v>0</v>
      </c>
      <c r="AC37" s="150">
        <f>[30]届出・和歌山県!$Z$15</f>
        <v>0</v>
      </c>
      <c r="AD37" s="153">
        <f>[30]届出・和歌山県!$AA$15</f>
        <v>0</v>
      </c>
      <c r="AE37" s="150">
        <f>[30]届出・和歌山県!$Z$16</f>
        <v>0</v>
      </c>
      <c r="AF37" s="153">
        <f>[30]届出・和歌山県!$AA$16</f>
        <v>0</v>
      </c>
      <c r="AG37" s="157">
        <f>[30]届出・和歌山県!$Z$17</f>
        <v>0</v>
      </c>
      <c r="AH37" s="151">
        <f>[30]届出・和歌山県!$AA$17</f>
        <v>0</v>
      </c>
      <c r="AI37" s="148">
        <f>[30]届出・和歌山県!$Z$18</f>
        <v>0</v>
      </c>
      <c r="AJ37" s="156">
        <f>[30]届出・和歌山県!$AA$18</f>
        <v>0</v>
      </c>
      <c r="AK37" s="152">
        <f>[30]届出・和歌山県!$Z$19</f>
        <v>0</v>
      </c>
      <c r="AL37" s="153">
        <f>[30]届出・和歌山県!$AA$19</f>
        <v>0</v>
      </c>
      <c r="AM37" s="157">
        <f>[30]届出・和歌山県!$Z$20</f>
        <v>0</v>
      </c>
      <c r="AN37" s="151">
        <f>[30]届出・和歌山県!$AA$20</f>
        <v>0</v>
      </c>
      <c r="AO37" s="147" t="s">
        <v>50</v>
      </c>
      <c r="AP37" s="211" t="s">
        <v>51</v>
      </c>
      <c r="AQ37" s="152">
        <f>[30]届出・和歌山県!$Z$21</f>
        <v>0</v>
      </c>
      <c r="AR37" s="151">
        <f>[30]届出・和歌山県!$AA$21</f>
        <v>0</v>
      </c>
      <c r="AS37" s="148">
        <f>[30]届出・和歌山県!$Z$22</f>
        <v>0</v>
      </c>
      <c r="AT37" s="149">
        <f>[30]届出・和歌山県!$AA$22</f>
        <v>0</v>
      </c>
      <c r="AU37" s="148">
        <f>[30]届出・和歌山県!$Z$23</f>
        <v>0</v>
      </c>
      <c r="AV37" s="149">
        <f>[30]届出・和歌山県!$AA$23</f>
        <v>0</v>
      </c>
      <c r="AW37" s="148">
        <f>[30]届出・和歌山県!$Z$24</f>
        <v>0</v>
      </c>
      <c r="AX37" s="149">
        <f>[30]届出・和歌山県!$AA$24</f>
        <v>0</v>
      </c>
      <c r="AY37" s="148">
        <f>[30]届出・和歌山県!$Z$25</f>
        <v>0</v>
      </c>
      <c r="AZ37" s="149">
        <f>[30]届出・和歌山県!$AA$25</f>
        <v>0</v>
      </c>
      <c r="BA37" s="148">
        <f>[30]届出・和歌山県!$Z$26</f>
        <v>0</v>
      </c>
      <c r="BB37" s="149">
        <f>[30]届出・和歌山県!$AA$26</f>
        <v>0</v>
      </c>
      <c r="BC37" s="148">
        <f>[30]届出・和歌山県!$Z$27</f>
        <v>0</v>
      </c>
      <c r="BD37" s="149">
        <f>[30]届出・和歌山県!$AA$27</f>
        <v>0</v>
      </c>
      <c r="BE37" s="148">
        <f>[30]届出・和歌山県!$Z$28</f>
        <v>0</v>
      </c>
      <c r="BF37" s="149">
        <f>[30]届出・和歌山県!$AA$28</f>
        <v>0</v>
      </c>
      <c r="BG37" s="148">
        <f>[30]届出・和歌山県!$Z$29</f>
        <v>0</v>
      </c>
      <c r="BH37" s="149">
        <f>[30]届出・和歌山県!$AA$29</f>
        <v>0</v>
      </c>
      <c r="BI37" s="147" t="s">
        <v>50</v>
      </c>
      <c r="BJ37" s="211" t="s">
        <v>51</v>
      </c>
      <c r="BK37" s="150">
        <f>[30]届出・和歌山県!$Z$30</f>
        <v>0</v>
      </c>
      <c r="BL37" s="153">
        <f>[30]届出・和歌山県!$AA$30</f>
        <v>0</v>
      </c>
      <c r="BM37" s="148">
        <f>[30]届出・和歌山県!$Z$31</f>
        <v>0</v>
      </c>
      <c r="BN37" s="149">
        <f>[30]届出・和歌山県!$AA$31</f>
        <v>0</v>
      </c>
      <c r="BO37" s="148">
        <f>[30]届出・和歌山県!$Z$32</f>
        <v>0</v>
      </c>
      <c r="BP37" s="149">
        <f>[30]届出・和歌山県!$AA$32</f>
        <v>0</v>
      </c>
      <c r="BQ37" s="148">
        <f>[30]届出・和歌山県!$Z$33</f>
        <v>0</v>
      </c>
      <c r="BR37" s="156">
        <f>[30]届出・和歌山県!$AA$33</f>
        <v>0</v>
      </c>
      <c r="BS37" s="158">
        <f>[30]届出・和歌山県!$Z$34</f>
        <v>0</v>
      </c>
      <c r="BT37" s="149">
        <f>[30]届出・和歌山県!$AA$34</f>
        <v>0</v>
      </c>
      <c r="BU37" s="148">
        <f>[30]届出・和歌山県!$Z$35</f>
        <v>0</v>
      </c>
      <c r="BV37" s="149">
        <f>[30]届出・和歌山県!$AA$35</f>
        <v>0</v>
      </c>
      <c r="BW37" s="148">
        <f>[30]届出・和歌山県!$Z$36</f>
        <v>0</v>
      </c>
      <c r="BX37" s="149">
        <f>[30]届出・和歌山県!$AA$36</f>
        <v>0</v>
      </c>
      <c r="BY37" s="148">
        <f>[30]届出・和歌山県!$Z$37</f>
        <v>0</v>
      </c>
      <c r="BZ37" s="159">
        <f>[30]届出・和歌山県!$AA$37</f>
        <v>0</v>
      </c>
      <c r="CA37" s="157">
        <f>[30]届出・和歌山県!$Z$38</f>
        <v>0</v>
      </c>
      <c r="CB37" s="151">
        <f>[30]届出・和歌山県!$AA$38</f>
        <v>0</v>
      </c>
      <c r="CC37" s="147" t="s">
        <v>50</v>
      </c>
      <c r="CD37" s="211" t="s">
        <v>51</v>
      </c>
      <c r="CE37" s="148">
        <f>[30]届出・和歌山県!$Z$39</f>
        <v>0</v>
      </c>
      <c r="CF37" s="149">
        <f>[30]届出・和歌山県!$AA$39</f>
        <v>0</v>
      </c>
      <c r="CG37" s="150">
        <f>[30]届出・和歌山県!$Z$40</f>
        <v>0</v>
      </c>
      <c r="CH37" s="151">
        <f>[30]届出・和歌山県!$AA$40</f>
        <v>0</v>
      </c>
      <c r="CI37" s="152">
        <f>[30]届出・和歌山県!$Z$41</f>
        <v>0</v>
      </c>
      <c r="CJ37" s="151">
        <f>[30]届出・和歌山県!$AA$41</f>
        <v>0</v>
      </c>
      <c r="CK37" s="148">
        <f>[30]届出・和歌山県!$Z$42</f>
        <v>0</v>
      </c>
      <c r="CL37" s="149">
        <f>[30]届出・和歌山県!$AA$42</f>
        <v>0</v>
      </c>
      <c r="CM37" s="148">
        <f>[30]届出・和歌山県!$Z$43</f>
        <v>0</v>
      </c>
      <c r="CN37" s="149">
        <f>[30]届出・和歌山県!$AA$43</f>
        <v>0</v>
      </c>
      <c r="CO37" s="148">
        <f>[30]届出・和歌山県!$Z$44</f>
        <v>0</v>
      </c>
      <c r="CP37" s="149">
        <f>[30]届出・和歌山県!$AA$44</f>
        <v>0</v>
      </c>
      <c r="CQ37" s="152">
        <f>[30]届出・和歌山県!$Z$45</f>
        <v>0</v>
      </c>
      <c r="CR37" s="151">
        <f>[30]届出・和歌山県!$AA$45</f>
        <v>0</v>
      </c>
      <c r="CS37" s="150">
        <f>[30]届出・和歌山県!$Z$46</f>
        <v>0</v>
      </c>
      <c r="CT37" s="151">
        <f>[30]届出・和歌山県!$AA$46</f>
        <v>0</v>
      </c>
      <c r="CU37" s="147" t="s">
        <v>50</v>
      </c>
      <c r="CV37" s="211" t="s">
        <v>51</v>
      </c>
      <c r="CW37" s="150">
        <f>[30]届出・和歌山県!$Z$47</f>
        <v>0</v>
      </c>
      <c r="CX37" s="151">
        <f>[30]届出・和歌山県!$AA$47</f>
        <v>0</v>
      </c>
      <c r="CY37" s="152">
        <f>[30]届出・和歌山県!$Z$51</f>
        <v>0</v>
      </c>
      <c r="CZ37" s="149">
        <f>[30]届出・和歌山県!$AA$51</f>
        <v>0</v>
      </c>
      <c r="DA37" s="152">
        <f>[30]届出・和歌山県!$Z$48</f>
        <v>0</v>
      </c>
      <c r="DB37" s="153">
        <f>[30]届出・和歌山県!$AA$48</f>
        <v>0</v>
      </c>
      <c r="DC37" s="148">
        <f>[30]届出・和歌山県!$Z$49</f>
        <v>0</v>
      </c>
      <c r="DD37" s="149">
        <f>[30]届出・和歌山県!$AA$49</f>
        <v>0</v>
      </c>
    </row>
    <row r="38" spans="1:108" s="77" customFormat="1" x14ac:dyDescent="0.15">
      <c r="A38" s="116" t="s">
        <v>52</v>
      </c>
      <c r="B38" s="209" t="s">
        <v>259</v>
      </c>
      <c r="C38" s="119">
        <f>[31]届出・鳥取県!$Z$3</f>
        <v>0</v>
      </c>
      <c r="D38" s="235">
        <f>[31]届出・鳥取県!$AA$3</f>
        <v>0</v>
      </c>
      <c r="E38" s="230">
        <f>[31]届出・鳥取県!$Z$4</f>
        <v>0</v>
      </c>
      <c r="F38" s="121">
        <f>[31]届出・鳥取県!$AA$4</f>
        <v>0</v>
      </c>
      <c r="G38" s="247">
        <f>[31]届出・鳥取県!$Z$5</f>
        <v>0</v>
      </c>
      <c r="H38" s="235">
        <f>[31]届出・鳥取県!$AA$5</f>
        <v>0</v>
      </c>
      <c r="I38" s="253">
        <f>[31]届出・鳥取県!$Z$6</f>
        <v>0</v>
      </c>
      <c r="J38" s="121">
        <f>[31]届出・鳥取県!$AA$6</f>
        <v>0</v>
      </c>
      <c r="K38" s="123">
        <f>[31]届出・鳥取県!$Z$7</f>
        <v>0</v>
      </c>
      <c r="L38" s="257">
        <f>[31]届出・鳥取県!$AA$7</f>
        <v>0</v>
      </c>
      <c r="M38" s="230">
        <f>[31]届出・鳥取県!$Z$8</f>
        <v>4</v>
      </c>
      <c r="N38" s="121">
        <f>[31]届出・鳥取県!$AA$8</f>
        <v>4</v>
      </c>
      <c r="O38" s="119">
        <f>[31]届出・鳥取県!$Z$9</f>
        <v>6</v>
      </c>
      <c r="P38" s="235">
        <f>[31]届出・鳥取県!$AA$9</f>
        <v>6</v>
      </c>
      <c r="Q38" s="253">
        <f>[31]届出・鳥取県!$Z$10</f>
        <v>0</v>
      </c>
      <c r="R38" s="121">
        <f>[31]届出・鳥取県!$AA$10</f>
        <v>0</v>
      </c>
      <c r="S38" s="123">
        <f>[31]届出・鳥取県!$Z$11</f>
        <v>0</v>
      </c>
      <c r="T38" s="235">
        <f>[31]届出・鳥取県!$AA$11</f>
        <v>0</v>
      </c>
      <c r="U38" s="116" t="s">
        <v>52</v>
      </c>
      <c r="V38" s="209" t="s">
        <v>258</v>
      </c>
      <c r="W38" s="266">
        <f>[31]届出・鳥取県!$Z$12</f>
        <v>0</v>
      </c>
      <c r="X38" s="123">
        <f>[31]届出・鳥取県!$AA$12</f>
        <v>0</v>
      </c>
      <c r="Y38" s="119">
        <f>[31]届出・鳥取県!$Z$13</f>
        <v>0</v>
      </c>
      <c r="Z38" s="124">
        <f>[31]届出・鳥取県!$AA$13</f>
        <v>0</v>
      </c>
      <c r="AA38" s="125">
        <f>[31]届出・鳥取県!$Z$14</f>
        <v>0</v>
      </c>
      <c r="AB38" s="118">
        <f>[31]届出・鳥取県!$AA$14</f>
        <v>0</v>
      </c>
      <c r="AC38" s="120">
        <f>[31]届出・鳥取県!$Z$15</f>
        <v>0</v>
      </c>
      <c r="AD38" s="123">
        <f>[31]届出・鳥取県!$AA$15</f>
        <v>0</v>
      </c>
      <c r="AE38" s="120">
        <f>[31]届出・鳥取県!$Z$16</f>
        <v>0</v>
      </c>
      <c r="AF38" s="123">
        <f>[31]届出・鳥取県!$AA$16</f>
        <v>0</v>
      </c>
      <c r="AG38" s="127">
        <f>[31]届出・鳥取県!$Z$17</f>
        <v>0</v>
      </c>
      <c r="AH38" s="121">
        <f>[31]届出・鳥取県!$AA$17</f>
        <v>0</v>
      </c>
      <c r="AI38" s="119">
        <f>[31]届出・鳥取県!$Z$18</f>
        <v>0</v>
      </c>
      <c r="AJ38" s="126">
        <f>[31]届出・鳥取県!$AA$18</f>
        <v>0</v>
      </c>
      <c r="AK38" s="122">
        <f>[31]届出・鳥取県!$Z$19</f>
        <v>0</v>
      </c>
      <c r="AL38" s="123">
        <f>[31]届出・鳥取県!$AA$19</f>
        <v>0</v>
      </c>
      <c r="AM38" s="127">
        <f>[31]届出・鳥取県!$Z$20</f>
        <v>0</v>
      </c>
      <c r="AN38" s="121">
        <f>[31]届出・鳥取県!$AA$20</f>
        <v>0</v>
      </c>
      <c r="AO38" s="116" t="s">
        <v>52</v>
      </c>
      <c r="AP38" s="209" t="s">
        <v>258</v>
      </c>
      <c r="AQ38" s="122">
        <f>[31]届出・鳥取県!$Z$21</f>
        <v>0</v>
      </c>
      <c r="AR38" s="121">
        <f>[31]届出・鳥取県!$AA$21</f>
        <v>0</v>
      </c>
      <c r="AS38" s="119">
        <f>[31]届出・鳥取県!$Z$22</f>
        <v>0</v>
      </c>
      <c r="AT38" s="118">
        <f>[31]届出・鳥取県!$AA$22</f>
        <v>0</v>
      </c>
      <c r="AU38" s="119">
        <f>[31]届出・鳥取県!$Z$23</f>
        <v>0</v>
      </c>
      <c r="AV38" s="118">
        <f>[31]届出・鳥取県!$AA$23</f>
        <v>0</v>
      </c>
      <c r="AW38" s="119">
        <f>[31]届出・鳥取県!$Z$24</f>
        <v>1</v>
      </c>
      <c r="AX38" s="118">
        <f>[31]届出・鳥取県!$AA$24</f>
        <v>1</v>
      </c>
      <c r="AY38" s="119">
        <f>[31]届出・鳥取県!$Z$25</f>
        <v>0</v>
      </c>
      <c r="AZ38" s="118">
        <f>[31]届出・鳥取県!$AA$25</f>
        <v>0</v>
      </c>
      <c r="BA38" s="119">
        <f>[31]届出・鳥取県!$Z$26</f>
        <v>0</v>
      </c>
      <c r="BB38" s="118">
        <f>[31]届出・鳥取県!$AA$26</f>
        <v>0</v>
      </c>
      <c r="BC38" s="119">
        <f>[31]届出・鳥取県!$Z$27</f>
        <v>0</v>
      </c>
      <c r="BD38" s="118">
        <f>[31]届出・鳥取県!$AA$27</f>
        <v>0</v>
      </c>
      <c r="BE38" s="119">
        <f>[31]届出・鳥取県!$Z$28</f>
        <v>0</v>
      </c>
      <c r="BF38" s="118">
        <f>[31]届出・鳥取県!$AA$28</f>
        <v>0</v>
      </c>
      <c r="BG38" s="119">
        <f>[31]届出・鳥取県!$Z$29</f>
        <v>0</v>
      </c>
      <c r="BH38" s="118">
        <f>[31]届出・鳥取県!$AA$29</f>
        <v>0</v>
      </c>
      <c r="BI38" s="116" t="s">
        <v>52</v>
      </c>
      <c r="BJ38" s="209" t="s">
        <v>258</v>
      </c>
      <c r="BK38" s="120">
        <f>[31]届出・鳥取県!$Z$30</f>
        <v>0</v>
      </c>
      <c r="BL38" s="123">
        <f>[31]届出・鳥取県!$AA$30</f>
        <v>0</v>
      </c>
      <c r="BM38" s="119">
        <f>[31]届出・鳥取県!$Z$31</f>
        <v>0</v>
      </c>
      <c r="BN38" s="118">
        <f>[31]届出・鳥取県!$AA$31</f>
        <v>0</v>
      </c>
      <c r="BO38" s="119">
        <f>[31]届出・鳥取県!$Z$32</f>
        <v>0</v>
      </c>
      <c r="BP38" s="118">
        <f>[31]届出・鳥取県!$AA$32</f>
        <v>0</v>
      </c>
      <c r="BQ38" s="119">
        <f>[31]届出・鳥取県!$Z$33</f>
        <v>0</v>
      </c>
      <c r="BR38" s="126">
        <f>[31]届出・鳥取県!$AA$33</f>
        <v>0</v>
      </c>
      <c r="BS38" s="160">
        <f>[31]届出・鳥取県!$Z$34</f>
        <v>0</v>
      </c>
      <c r="BT38" s="118">
        <f>[31]届出・鳥取県!$AA$34</f>
        <v>0</v>
      </c>
      <c r="BU38" s="119">
        <f>[31]届出・鳥取県!$Z$35</f>
        <v>0</v>
      </c>
      <c r="BV38" s="118">
        <f>[31]届出・鳥取県!$AA$35</f>
        <v>0</v>
      </c>
      <c r="BW38" s="119">
        <f>[31]届出・鳥取県!$Z$36</f>
        <v>0</v>
      </c>
      <c r="BX38" s="118">
        <f>[31]届出・鳥取県!$AA$36</f>
        <v>0</v>
      </c>
      <c r="BY38" s="119">
        <f>[31]届出・鳥取県!$Z$37</f>
        <v>2</v>
      </c>
      <c r="BZ38" s="132">
        <f>[31]届出・鳥取県!$AA$37</f>
        <v>2</v>
      </c>
      <c r="CA38" s="127">
        <f>[31]届出・鳥取県!$Z$38</f>
        <v>0</v>
      </c>
      <c r="CB38" s="121">
        <f>[31]届出・鳥取県!$AA$38</f>
        <v>0</v>
      </c>
      <c r="CC38" s="116" t="s">
        <v>52</v>
      </c>
      <c r="CD38" s="209" t="s">
        <v>258</v>
      </c>
      <c r="CE38" s="119">
        <f>[31]届出・鳥取県!$Z$39</f>
        <v>0</v>
      </c>
      <c r="CF38" s="118">
        <f>[31]届出・鳥取県!$AA$39</f>
        <v>0</v>
      </c>
      <c r="CG38" s="120">
        <f>[31]届出・鳥取県!$Z$40</f>
        <v>0</v>
      </c>
      <c r="CH38" s="121">
        <f>[31]届出・鳥取県!$AA$40</f>
        <v>0</v>
      </c>
      <c r="CI38" s="122">
        <f>[31]届出・鳥取県!$Z$41</f>
        <v>0</v>
      </c>
      <c r="CJ38" s="121">
        <f>[31]届出・鳥取県!$AA$41</f>
        <v>0</v>
      </c>
      <c r="CK38" s="119">
        <f>[31]届出・鳥取県!$Z$42</f>
        <v>0</v>
      </c>
      <c r="CL38" s="118">
        <f>[31]届出・鳥取県!$AA$42</f>
        <v>0</v>
      </c>
      <c r="CM38" s="119">
        <f>[31]届出・鳥取県!$Z$43</f>
        <v>0</v>
      </c>
      <c r="CN38" s="118">
        <f>[31]届出・鳥取県!$AA$43</f>
        <v>0</v>
      </c>
      <c r="CO38" s="119">
        <f>[31]届出・鳥取県!$Z$44</f>
        <v>0</v>
      </c>
      <c r="CP38" s="118">
        <f>[31]届出・鳥取県!$AA$44</f>
        <v>0</v>
      </c>
      <c r="CQ38" s="122">
        <f>[31]届出・鳥取県!$Z$45</f>
        <v>0</v>
      </c>
      <c r="CR38" s="121">
        <f>[31]届出・鳥取県!$AA$45</f>
        <v>0</v>
      </c>
      <c r="CS38" s="120">
        <f>[31]届出・鳥取県!$Z$46</f>
        <v>0</v>
      </c>
      <c r="CT38" s="121">
        <f>[31]届出・鳥取県!$AA$46</f>
        <v>0</v>
      </c>
      <c r="CU38" s="116" t="s">
        <v>52</v>
      </c>
      <c r="CV38" s="209" t="s">
        <v>258</v>
      </c>
      <c r="CW38" s="120">
        <f>[31]届出・鳥取県!$Z$47</f>
        <v>0</v>
      </c>
      <c r="CX38" s="121">
        <f>[31]届出・鳥取県!$AA$47</f>
        <v>0</v>
      </c>
      <c r="CY38" s="122">
        <f>[31]届出・鳥取県!$Z$51</f>
        <v>0</v>
      </c>
      <c r="CZ38" s="118">
        <f>[31]届出・鳥取県!$AA$51</f>
        <v>0</v>
      </c>
      <c r="DA38" s="122">
        <f>[31]届出・鳥取県!$Z$48</f>
        <v>0</v>
      </c>
      <c r="DB38" s="123">
        <f>[31]届出・鳥取県!$AA$48</f>
        <v>0</v>
      </c>
      <c r="DC38" s="119">
        <f>[31]届出・鳥取県!$Z$49</f>
        <v>0</v>
      </c>
      <c r="DD38" s="118">
        <f>[31]届出・鳥取県!$AA$49</f>
        <v>0</v>
      </c>
    </row>
    <row r="39" spans="1:108" s="77" customFormat="1" x14ac:dyDescent="0.15">
      <c r="A39" s="133" t="s">
        <v>53</v>
      </c>
      <c r="B39" s="210" t="s">
        <v>190</v>
      </c>
      <c r="C39" s="117">
        <f>[32]届出・島根県!$Z$3</f>
        <v>0</v>
      </c>
      <c r="D39" s="231">
        <f>[32]届出・島根県!$AA$3</f>
        <v>0</v>
      </c>
      <c r="E39" s="232">
        <f>[32]届出・島根県!$Z$4</f>
        <v>0</v>
      </c>
      <c r="F39" s="136">
        <f>[32]届出・島根県!$AA$4</f>
        <v>0</v>
      </c>
      <c r="G39" s="245">
        <f>[32]届出・島根県!$Z$5</f>
        <v>0</v>
      </c>
      <c r="H39" s="231">
        <f>[32]届出・島根県!$AA$5</f>
        <v>0</v>
      </c>
      <c r="I39" s="251">
        <f>[32]届出・島根県!$Z$6</f>
        <v>0</v>
      </c>
      <c r="J39" s="136">
        <f>[32]届出・島根県!$AA$6</f>
        <v>0</v>
      </c>
      <c r="K39" s="138">
        <f>[32]届出・島根県!$Z$7</f>
        <v>0</v>
      </c>
      <c r="L39" s="255">
        <f>[32]届出・島根県!$AA$7</f>
        <v>0</v>
      </c>
      <c r="M39" s="232">
        <f>[32]届出・島根県!$Z$8</f>
        <v>0</v>
      </c>
      <c r="N39" s="136">
        <f>[32]届出・島根県!$AA$8</f>
        <v>0</v>
      </c>
      <c r="O39" s="117">
        <f>[32]届出・島根県!$Z$9</f>
        <v>4</v>
      </c>
      <c r="P39" s="231">
        <f>[32]届出・島根県!$AA$9</f>
        <v>4</v>
      </c>
      <c r="Q39" s="251">
        <f>[32]届出・島根県!$Z$10</f>
        <v>0</v>
      </c>
      <c r="R39" s="136">
        <f>[32]届出・島根県!$AA$10</f>
        <v>0</v>
      </c>
      <c r="S39" s="138">
        <f>[32]届出・島根県!$Z$11</f>
        <v>0</v>
      </c>
      <c r="T39" s="231">
        <f>[32]届出・島根県!$AA$11</f>
        <v>0</v>
      </c>
      <c r="U39" s="133" t="s">
        <v>53</v>
      </c>
      <c r="V39" s="210" t="s">
        <v>265</v>
      </c>
      <c r="W39" s="267">
        <f>[32]届出・島根県!$Z$12</f>
        <v>0</v>
      </c>
      <c r="X39" s="138">
        <f>[32]届出・島根県!$AA$12</f>
        <v>0</v>
      </c>
      <c r="Y39" s="117">
        <f>[32]届出・島根県!$Z$13</f>
        <v>3</v>
      </c>
      <c r="Z39" s="139">
        <f>[32]届出・島根県!$AA$13</f>
        <v>3</v>
      </c>
      <c r="AA39" s="140">
        <f>[32]届出・島根県!$Z$14</f>
        <v>0</v>
      </c>
      <c r="AB39" s="134">
        <f>[32]届出・島根県!$AA$14</f>
        <v>0</v>
      </c>
      <c r="AC39" s="135">
        <f>[32]届出・島根県!$Z$15</f>
        <v>0</v>
      </c>
      <c r="AD39" s="138">
        <f>[32]届出・島根県!$AA$15</f>
        <v>0</v>
      </c>
      <c r="AE39" s="135">
        <f>[32]届出・島根県!$Z$16</f>
        <v>0</v>
      </c>
      <c r="AF39" s="138">
        <f>[32]届出・島根県!$AA$16</f>
        <v>0</v>
      </c>
      <c r="AG39" s="142">
        <f>[32]届出・島根県!$Z$17</f>
        <v>0</v>
      </c>
      <c r="AH39" s="136">
        <f>[32]届出・島根県!$AA$17</f>
        <v>0</v>
      </c>
      <c r="AI39" s="117">
        <f>[32]届出・島根県!$Z$18</f>
        <v>0</v>
      </c>
      <c r="AJ39" s="141">
        <f>[32]届出・島根県!$AA$18</f>
        <v>0</v>
      </c>
      <c r="AK39" s="137">
        <f>[32]届出・島根県!$Z$19</f>
        <v>0</v>
      </c>
      <c r="AL39" s="138">
        <f>[32]届出・島根県!$AA$19</f>
        <v>0</v>
      </c>
      <c r="AM39" s="142">
        <f>[32]届出・島根県!$Z$20</f>
        <v>0</v>
      </c>
      <c r="AN39" s="136">
        <f>[32]届出・島根県!$AA$20</f>
        <v>0</v>
      </c>
      <c r="AO39" s="133" t="s">
        <v>53</v>
      </c>
      <c r="AP39" s="210" t="s">
        <v>265</v>
      </c>
      <c r="AQ39" s="137">
        <f>[32]届出・島根県!$Z$21</f>
        <v>0</v>
      </c>
      <c r="AR39" s="136">
        <f>[32]届出・島根県!$AA$21</f>
        <v>0</v>
      </c>
      <c r="AS39" s="117">
        <f>[32]届出・島根県!$Z$22</f>
        <v>0</v>
      </c>
      <c r="AT39" s="134">
        <f>[32]届出・島根県!$AA$22</f>
        <v>0</v>
      </c>
      <c r="AU39" s="117">
        <f>[32]届出・島根県!$Z$23</f>
        <v>0</v>
      </c>
      <c r="AV39" s="134">
        <f>[32]届出・島根県!$AA$23</f>
        <v>0</v>
      </c>
      <c r="AW39" s="117">
        <f>[32]届出・島根県!$Z$24</f>
        <v>0</v>
      </c>
      <c r="AX39" s="134">
        <f>[32]届出・島根県!$AA$24</f>
        <v>0</v>
      </c>
      <c r="AY39" s="117">
        <f>[32]届出・島根県!$Z$25</f>
        <v>0</v>
      </c>
      <c r="AZ39" s="134">
        <f>[32]届出・島根県!$AA$25</f>
        <v>0</v>
      </c>
      <c r="BA39" s="117">
        <f>[32]届出・島根県!$Z$26</f>
        <v>0</v>
      </c>
      <c r="BB39" s="134">
        <f>[32]届出・島根県!$AA$26</f>
        <v>0</v>
      </c>
      <c r="BC39" s="117">
        <f>[32]届出・島根県!$Z$27</f>
        <v>0</v>
      </c>
      <c r="BD39" s="134">
        <f>[32]届出・島根県!$AA$27</f>
        <v>0</v>
      </c>
      <c r="BE39" s="117">
        <f>[32]届出・島根県!$Z$28</f>
        <v>0</v>
      </c>
      <c r="BF39" s="134">
        <f>[32]届出・島根県!$AA$28</f>
        <v>0</v>
      </c>
      <c r="BG39" s="117">
        <f>[32]届出・島根県!$Z$29</f>
        <v>0</v>
      </c>
      <c r="BH39" s="134">
        <f>[32]届出・島根県!$AA$29</f>
        <v>0</v>
      </c>
      <c r="BI39" s="133" t="s">
        <v>53</v>
      </c>
      <c r="BJ39" s="210" t="s">
        <v>265</v>
      </c>
      <c r="BK39" s="135">
        <f>[32]届出・島根県!$Z$30</f>
        <v>0</v>
      </c>
      <c r="BL39" s="138">
        <f>[32]届出・島根県!$AA$30</f>
        <v>0</v>
      </c>
      <c r="BM39" s="117">
        <f>[32]届出・島根県!$Z$31</f>
        <v>0</v>
      </c>
      <c r="BN39" s="134">
        <f>[32]届出・島根県!$AA$31</f>
        <v>0</v>
      </c>
      <c r="BO39" s="117">
        <f>[32]届出・島根県!$Z$32</f>
        <v>0</v>
      </c>
      <c r="BP39" s="134">
        <f>[32]届出・島根県!$AA$32</f>
        <v>0</v>
      </c>
      <c r="BQ39" s="117">
        <f>[32]届出・島根県!$Z$33</f>
        <v>0</v>
      </c>
      <c r="BR39" s="141">
        <f>[32]届出・島根県!$AA$33</f>
        <v>0</v>
      </c>
      <c r="BS39" s="146">
        <f>[32]届出・島根県!$Z$34</f>
        <v>0</v>
      </c>
      <c r="BT39" s="134">
        <f>[32]届出・島根県!$AA$34</f>
        <v>0</v>
      </c>
      <c r="BU39" s="117">
        <f>[32]届出・島根県!$Z$35</f>
        <v>0</v>
      </c>
      <c r="BV39" s="134">
        <f>[32]届出・島根県!$AA$35</f>
        <v>0</v>
      </c>
      <c r="BW39" s="117">
        <f>[32]届出・島根県!$Z$36</f>
        <v>0</v>
      </c>
      <c r="BX39" s="134">
        <f>[32]届出・島根県!$AA$36</f>
        <v>0</v>
      </c>
      <c r="BY39" s="117">
        <f>[32]届出・島根県!$Z$37</f>
        <v>5</v>
      </c>
      <c r="BZ39" s="145">
        <f>[32]届出・島根県!$AA$37</f>
        <v>5</v>
      </c>
      <c r="CA39" s="142">
        <f>[32]届出・島根県!$Z$38</f>
        <v>0</v>
      </c>
      <c r="CB39" s="136">
        <f>[32]届出・島根県!$AA$38</f>
        <v>0</v>
      </c>
      <c r="CC39" s="133" t="s">
        <v>53</v>
      </c>
      <c r="CD39" s="210" t="s">
        <v>265</v>
      </c>
      <c r="CE39" s="117">
        <f>[32]届出・島根県!$Z$39</f>
        <v>0</v>
      </c>
      <c r="CF39" s="134">
        <f>[32]届出・島根県!$AA$39</f>
        <v>0</v>
      </c>
      <c r="CG39" s="135">
        <f>[32]届出・島根県!$Z$40</f>
        <v>0</v>
      </c>
      <c r="CH39" s="136">
        <f>[32]届出・島根県!$AA$40</f>
        <v>0</v>
      </c>
      <c r="CI39" s="137">
        <f>[32]届出・島根県!$Z$41</f>
        <v>0</v>
      </c>
      <c r="CJ39" s="136">
        <f>[32]届出・島根県!$AA$41</f>
        <v>0</v>
      </c>
      <c r="CK39" s="117">
        <f>[32]届出・島根県!$Z$42</f>
        <v>0</v>
      </c>
      <c r="CL39" s="134">
        <f>[32]届出・島根県!$AA$42</f>
        <v>0</v>
      </c>
      <c r="CM39" s="117">
        <f>[32]届出・島根県!$Z$43</f>
        <v>0</v>
      </c>
      <c r="CN39" s="134">
        <f>[32]届出・島根県!$AA$43</f>
        <v>0</v>
      </c>
      <c r="CO39" s="117">
        <f>[32]届出・島根県!$Z$44</f>
        <v>0</v>
      </c>
      <c r="CP39" s="134">
        <f>[32]届出・島根県!$AA$44</f>
        <v>0</v>
      </c>
      <c r="CQ39" s="137">
        <f>[32]届出・島根県!$Z$45</f>
        <v>0</v>
      </c>
      <c r="CR39" s="136">
        <f>[32]届出・島根県!$AA$45</f>
        <v>0</v>
      </c>
      <c r="CS39" s="135">
        <f>[32]届出・島根県!$Z$46</f>
        <v>0</v>
      </c>
      <c r="CT39" s="136">
        <f>[32]届出・島根県!$AA$46</f>
        <v>0</v>
      </c>
      <c r="CU39" s="133" t="s">
        <v>53</v>
      </c>
      <c r="CV39" s="210" t="s">
        <v>265</v>
      </c>
      <c r="CW39" s="135">
        <f>[32]届出・島根県!$Z$47</f>
        <v>0</v>
      </c>
      <c r="CX39" s="136">
        <f>[32]届出・島根県!$AA$47</f>
        <v>0</v>
      </c>
      <c r="CY39" s="137">
        <f>[32]届出・島根県!$Z$51</f>
        <v>0</v>
      </c>
      <c r="CZ39" s="134">
        <f>[32]届出・島根県!$AA$51</f>
        <v>0</v>
      </c>
      <c r="DA39" s="137">
        <f>[32]届出・島根県!$Z$48</f>
        <v>0</v>
      </c>
      <c r="DB39" s="138">
        <f>[32]届出・島根県!$AA$48</f>
        <v>0</v>
      </c>
      <c r="DC39" s="117">
        <f>[32]届出・島根県!$Z$49</f>
        <v>0</v>
      </c>
      <c r="DD39" s="134">
        <f>[32]届出・島根県!$AA$49</f>
        <v>0</v>
      </c>
    </row>
    <row r="40" spans="1:108" s="77" customFormat="1" x14ac:dyDescent="0.15">
      <c r="A40" s="133" t="s">
        <v>54</v>
      </c>
      <c r="B40" s="210" t="s">
        <v>189</v>
      </c>
      <c r="C40" s="117">
        <f>[33]届出・岡山県!$Z$3</f>
        <v>3</v>
      </c>
      <c r="D40" s="231">
        <f>[33]届出・岡山県!$AA$3</f>
        <v>3</v>
      </c>
      <c r="E40" s="232">
        <f>[33]届出・岡山県!$Z$4</f>
        <v>0</v>
      </c>
      <c r="F40" s="136">
        <f>[33]届出・岡山県!$AA$4</f>
        <v>0</v>
      </c>
      <c r="G40" s="245">
        <f>[33]届出・岡山県!$Z$5</f>
        <v>0</v>
      </c>
      <c r="H40" s="231">
        <f>[33]届出・岡山県!$AA$5</f>
        <v>0</v>
      </c>
      <c r="I40" s="251">
        <f>[33]届出・岡山県!$Z$6</f>
        <v>0</v>
      </c>
      <c r="J40" s="136">
        <f>[33]届出・岡山県!$AA$6</f>
        <v>0</v>
      </c>
      <c r="K40" s="138">
        <f>[33]届出・岡山県!$Z$7</f>
        <v>0</v>
      </c>
      <c r="L40" s="255">
        <f>[33]届出・岡山県!$AA$7</f>
        <v>0</v>
      </c>
      <c r="M40" s="232">
        <f>[33]届出・岡山県!$Z$8</f>
        <v>2</v>
      </c>
      <c r="N40" s="136">
        <f>[33]届出・岡山県!$AA$8</f>
        <v>5</v>
      </c>
      <c r="O40" s="117">
        <f>[33]届出・岡山県!$Z$9</f>
        <v>0</v>
      </c>
      <c r="P40" s="231">
        <f>[33]届出・岡山県!$AA$9</f>
        <v>0</v>
      </c>
      <c r="Q40" s="251">
        <f>[33]届出・岡山県!$Z$10</f>
        <v>0</v>
      </c>
      <c r="R40" s="136">
        <f>[33]届出・岡山県!$AA$10</f>
        <v>0</v>
      </c>
      <c r="S40" s="138">
        <f>[33]届出・岡山県!$Z$11</f>
        <v>0</v>
      </c>
      <c r="T40" s="231">
        <f>[33]届出・岡山県!$AA$11</f>
        <v>0</v>
      </c>
      <c r="U40" s="133" t="s">
        <v>54</v>
      </c>
      <c r="V40" s="210" t="s">
        <v>266</v>
      </c>
      <c r="W40" s="267">
        <f>[33]届出・岡山県!$Z$12</f>
        <v>0</v>
      </c>
      <c r="X40" s="138">
        <f>[33]届出・岡山県!$AA$12</f>
        <v>0</v>
      </c>
      <c r="Y40" s="117">
        <f>[33]届出・岡山県!$Z$13</f>
        <v>0</v>
      </c>
      <c r="Z40" s="139">
        <f>[33]届出・岡山県!$AA$13</f>
        <v>0</v>
      </c>
      <c r="AA40" s="140">
        <f>[33]届出・岡山県!$Z$14</f>
        <v>0</v>
      </c>
      <c r="AB40" s="134">
        <f>[33]届出・岡山県!$AA$14</f>
        <v>0</v>
      </c>
      <c r="AC40" s="135">
        <f>[33]届出・岡山県!$Z$15</f>
        <v>0</v>
      </c>
      <c r="AD40" s="138">
        <f>[33]届出・岡山県!$AA$15</f>
        <v>0</v>
      </c>
      <c r="AE40" s="135">
        <f>[33]届出・岡山県!$Z$16</f>
        <v>2</v>
      </c>
      <c r="AF40" s="138">
        <f>[33]届出・岡山県!$AA$16</f>
        <v>2</v>
      </c>
      <c r="AG40" s="142">
        <f>[33]届出・岡山県!$Z$17</f>
        <v>0</v>
      </c>
      <c r="AH40" s="136">
        <f>[33]届出・岡山県!$AA$17</f>
        <v>0</v>
      </c>
      <c r="AI40" s="117">
        <f>[33]届出・岡山県!$Z$18</f>
        <v>2</v>
      </c>
      <c r="AJ40" s="141">
        <f>[33]届出・岡山県!$AA$18</f>
        <v>13</v>
      </c>
      <c r="AK40" s="137">
        <f>[33]届出・岡山県!$Z$19</f>
        <v>0</v>
      </c>
      <c r="AL40" s="138">
        <f>[33]届出・岡山県!$AA$19</f>
        <v>0</v>
      </c>
      <c r="AM40" s="142">
        <f>[33]届出・岡山県!$Z$20</f>
        <v>0</v>
      </c>
      <c r="AN40" s="136">
        <f>[33]届出・岡山県!$AA$20</f>
        <v>0</v>
      </c>
      <c r="AO40" s="133" t="s">
        <v>54</v>
      </c>
      <c r="AP40" s="210" t="s">
        <v>266</v>
      </c>
      <c r="AQ40" s="137">
        <f>[33]届出・岡山県!$Z$21</f>
        <v>0</v>
      </c>
      <c r="AR40" s="136">
        <f>[33]届出・岡山県!$AA$21</f>
        <v>0</v>
      </c>
      <c r="AS40" s="117">
        <f>[33]届出・岡山県!$Z$22</f>
        <v>0</v>
      </c>
      <c r="AT40" s="134">
        <f>[33]届出・岡山県!$AA$22</f>
        <v>0</v>
      </c>
      <c r="AU40" s="117">
        <f>[33]届出・岡山県!$Z$23</f>
        <v>0</v>
      </c>
      <c r="AV40" s="134">
        <f>[33]届出・岡山県!$AA$23</f>
        <v>0</v>
      </c>
      <c r="AW40" s="117">
        <f>[33]届出・岡山県!$Z$24</f>
        <v>0</v>
      </c>
      <c r="AX40" s="134">
        <f>[33]届出・岡山県!$AA$24</f>
        <v>0</v>
      </c>
      <c r="AY40" s="117">
        <f>[33]届出・岡山県!$Z$25</f>
        <v>0</v>
      </c>
      <c r="AZ40" s="134">
        <f>[33]届出・岡山県!$AA$25</f>
        <v>0</v>
      </c>
      <c r="BA40" s="117">
        <f>[33]届出・岡山県!$Z$26</f>
        <v>0</v>
      </c>
      <c r="BB40" s="134">
        <f>[33]届出・岡山県!$AA$26</f>
        <v>0</v>
      </c>
      <c r="BC40" s="117">
        <f>[33]届出・岡山県!$Z$27</f>
        <v>0</v>
      </c>
      <c r="BD40" s="134">
        <f>[33]届出・岡山県!$AA$27</f>
        <v>0</v>
      </c>
      <c r="BE40" s="117">
        <f>[33]届出・岡山県!$Z$28</f>
        <v>0</v>
      </c>
      <c r="BF40" s="134">
        <f>[33]届出・岡山県!$AA$28</f>
        <v>0</v>
      </c>
      <c r="BG40" s="117">
        <f>[33]届出・岡山県!$Z$29</f>
        <v>0</v>
      </c>
      <c r="BH40" s="134">
        <f>[33]届出・岡山県!$AA$29</f>
        <v>0</v>
      </c>
      <c r="BI40" s="133" t="s">
        <v>54</v>
      </c>
      <c r="BJ40" s="210" t="s">
        <v>266</v>
      </c>
      <c r="BK40" s="135">
        <f>[33]届出・岡山県!$Z$30</f>
        <v>0</v>
      </c>
      <c r="BL40" s="138">
        <f>[33]届出・岡山県!$AA$30</f>
        <v>0</v>
      </c>
      <c r="BM40" s="117">
        <f>[33]届出・岡山県!$Z$31</f>
        <v>0</v>
      </c>
      <c r="BN40" s="134">
        <f>[33]届出・岡山県!$AA$31</f>
        <v>0</v>
      </c>
      <c r="BO40" s="117">
        <f>[33]届出・岡山県!$Z$32</f>
        <v>0</v>
      </c>
      <c r="BP40" s="134">
        <f>[33]届出・岡山県!$AA$32</f>
        <v>0</v>
      </c>
      <c r="BQ40" s="117">
        <f>[33]届出・岡山県!$Z$33</f>
        <v>0</v>
      </c>
      <c r="BR40" s="141">
        <f>[33]届出・岡山県!$AA$33</f>
        <v>0</v>
      </c>
      <c r="BS40" s="146">
        <f>[33]届出・岡山県!$Z$34</f>
        <v>0</v>
      </c>
      <c r="BT40" s="134">
        <f>[33]届出・岡山県!$AA$34</f>
        <v>0</v>
      </c>
      <c r="BU40" s="117">
        <f>[33]届出・岡山県!$Z$35</f>
        <v>0</v>
      </c>
      <c r="BV40" s="134">
        <f>[33]届出・岡山県!$AA$35</f>
        <v>0</v>
      </c>
      <c r="BW40" s="117">
        <f>[33]届出・岡山県!$Z$36</f>
        <v>0</v>
      </c>
      <c r="BX40" s="134">
        <f>[33]届出・岡山県!$AA$36</f>
        <v>0</v>
      </c>
      <c r="BY40" s="117">
        <f>[33]届出・岡山県!$Z$37</f>
        <v>0</v>
      </c>
      <c r="BZ40" s="145">
        <f>[33]届出・岡山県!$AA$37</f>
        <v>0</v>
      </c>
      <c r="CA40" s="142">
        <f>[33]届出・岡山県!$Z$38</f>
        <v>0</v>
      </c>
      <c r="CB40" s="136">
        <f>[33]届出・岡山県!$AA$38</f>
        <v>0</v>
      </c>
      <c r="CC40" s="133" t="s">
        <v>54</v>
      </c>
      <c r="CD40" s="210" t="s">
        <v>266</v>
      </c>
      <c r="CE40" s="117">
        <f>[33]届出・岡山県!$Z$39</f>
        <v>1</v>
      </c>
      <c r="CF40" s="134">
        <f>[33]届出・岡山県!$AA$39</f>
        <v>6</v>
      </c>
      <c r="CG40" s="135">
        <f>[33]届出・岡山県!$Z$40</f>
        <v>0</v>
      </c>
      <c r="CH40" s="136">
        <f>[33]届出・岡山県!$AA$40</f>
        <v>0</v>
      </c>
      <c r="CI40" s="137">
        <f>[33]届出・岡山県!$Z$41</f>
        <v>1</v>
      </c>
      <c r="CJ40" s="136">
        <f>[33]届出・岡山県!$AA$41</f>
        <v>40</v>
      </c>
      <c r="CK40" s="117">
        <f>[33]届出・岡山県!$Z$42</f>
        <v>2</v>
      </c>
      <c r="CL40" s="134">
        <f>[33]届出・岡山県!$AA$42</f>
        <v>8347</v>
      </c>
      <c r="CM40" s="117">
        <f>[33]届出・岡山県!$Z$43</f>
        <v>0</v>
      </c>
      <c r="CN40" s="134">
        <f>[33]届出・岡山県!$AA$43</f>
        <v>0</v>
      </c>
      <c r="CO40" s="117">
        <f>[33]届出・岡山県!$Z$44</f>
        <v>1</v>
      </c>
      <c r="CP40" s="134">
        <f>[33]届出・岡山県!$AA$44</f>
        <v>75</v>
      </c>
      <c r="CQ40" s="137">
        <f>[33]届出・岡山県!$Z$45</f>
        <v>0</v>
      </c>
      <c r="CR40" s="136">
        <f>[33]届出・岡山県!$AA$45</f>
        <v>0</v>
      </c>
      <c r="CS40" s="135">
        <f>[33]届出・岡山県!$Z$46</f>
        <v>0</v>
      </c>
      <c r="CT40" s="136">
        <f>[33]届出・岡山県!$AA$46</f>
        <v>0</v>
      </c>
      <c r="CU40" s="133" t="s">
        <v>54</v>
      </c>
      <c r="CV40" s="210" t="s">
        <v>266</v>
      </c>
      <c r="CW40" s="135">
        <f>[33]届出・岡山県!$Z$47</f>
        <v>0</v>
      </c>
      <c r="CX40" s="136">
        <f>[33]届出・岡山県!$AA$47</f>
        <v>0</v>
      </c>
      <c r="CY40" s="137">
        <f>[33]届出・岡山県!$Z$51</f>
        <v>0</v>
      </c>
      <c r="CZ40" s="134">
        <f>[33]届出・岡山県!$AA$51</f>
        <v>0</v>
      </c>
      <c r="DA40" s="137">
        <f>[33]届出・岡山県!$Z$48</f>
        <v>0</v>
      </c>
      <c r="DB40" s="138">
        <f>[33]届出・岡山県!$AA$48</f>
        <v>0</v>
      </c>
      <c r="DC40" s="117">
        <f>[33]届出・岡山県!$Z$49</f>
        <v>1</v>
      </c>
      <c r="DD40" s="134">
        <f>[33]届出・岡山県!$AA$49</f>
        <v>1</v>
      </c>
    </row>
    <row r="41" spans="1:108" s="77" customFormat="1" x14ac:dyDescent="0.15">
      <c r="A41" s="133" t="s">
        <v>55</v>
      </c>
      <c r="B41" s="210" t="s">
        <v>188</v>
      </c>
      <c r="C41" s="117">
        <f>[34]届出・広島県!$Z$3</f>
        <v>0</v>
      </c>
      <c r="D41" s="231">
        <f>[34]届出・広島県!$AA$3</f>
        <v>0</v>
      </c>
      <c r="E41" s="232">
        <f>[34]届出・広島県!$Z$4</f>
        <v>0</v>
      </c>
      <c r="F41" s="136">
        <f>[34]届出・広島県!$AA$4</f>
        <v>0</v>
      </c>
      <c r="G41" s="245">
        <f>[34]届出・広島県!$Z$5</f>
        <v>0</v>
      </c>
      <c r="H41" s="231">
        <f>[34]届出・広島県!$AA$5</f>
        <v>0</v>
      </c>
      <c r="I41" s="251">
        <f>[34]届出・広島県!$Z$6</f>
        <v>0</v>
      </c>
      <c r="J41" s="136">
        <f>[34]届出・広島県!$AA$6</f>
        <v>0</v>
      </c>
      <c r="K41" s="138">
        <f>[34]届出・広島県!$Z$7</f>
        <v>0</v>
      </c>
      <c r="L41" s="255">
        <f>[34]届出・広島県!$AA$7</f>
        <v>0</v>
      </c>
      <c r="M41" s="232">
        <f>[34]届出・広島県!$Z$8</f>
        <v>0</v>
      </c>
      <c r="N41" s="136">
        <f>[34]届出・広島県!$AA$8</f>
        <v>0</v>
      </c>
      <c r="O41" s="117">
        <f>[34]届出・広島県!$Z$9</f>
        <v>4</v>
      </c>
      <c r="P41" s="231">
        <f>[34]届出・広島県!$AA$9</f>
        <v>4</v>
      </c>
      <c r="Q41" s="251">
        <f>[34]届出・広島県!$Z$10</f>
        <v>0</v>
      </c>
      <c r="R41" s="136">
        <f>[34]届出・広島県!$AA$10</f>
        <v>0</v>
      </c>
      <c r="S41" s="138">
        <f>[34]届出・広島県!$Z$11</f>
        <v>0</v>
      </c>
      <c r="T41" s="231">
        <f>[34]届出・広島県!$AA$11</f>
        <v>0</v>
      </c>
      <c r="U41" s="133" t="s">
        <v>55</v>
      </c>
      <c r="V41" s="210" t="s">
        <v>267</v>
      </c>
      <c r="W41" s="267">
        <f>[34]届出・広島県!$Z$12</f>
        <v>0</v>
      </c>
      <c r="X41" s="138">
        <f>[34]届出・広島県!$AA$12</f>
        <v>0</v>
      </c>
      <c r="Y41" s="117">
        <f>[34]届出・広島県!$Z$13</f>
        <v>1</v>
      </c>
      <c r="Z41" s="139">
        <f>[34]届出・広島県!$AA$13</f>
        <v>1</v>
      </c>
      <c r="AA41" s="140">
        <f>[34]届出・広島県!$Z$14</f>
        <v>0</v>
      </c>
      <c r="AB41" s="134">
        <f>[34]届出・広島県!$AA$14</f>
        <v>0</v>
      </c>
      <c r="AC41" s="135">
        <f>[34]届出・広島県!$Z$15</f>
        <v>0</v>
      </c>
      <c r="AD41" s="138">
        <f>[34]届出・広島県!$AA$15</f>
        <v>0</v>
      </c>
      <c r="AE41" s="135">
        <f>[34]届出・広島県!$Z$16</f>
        <v>0</v>
      </c>
      <c r="AF41" s="138">
        <f>[34]届出・広島県!$AA$16</f>
        <v>0</v>
      </c>
      <c r="AG41" s="142">
        <f>[34]届出・広島県!$Z$17</f>
        <v>0</v>
      </c>
      <c r="AH41" s="136">
        <f>[34]届出・広島県!$AA$17</f>
        <v>0</v>
      </c>
      <c r="AI41" s="117">
        <f>[34]届出・広島県!$Z$18</f>
        <v>3</v>
      </c>
      <c r="AJ41" s="141">
        <f>[34]届出・広島県!$AA$18</f>
        <v>7</v>
      </c>
      <c r="AK41" s="137">
        <f>[34]届出・広島県!$Z$19</f>
        <v>0</v>
      </c>
      <c r="AL41" s="138">
        <f>[34]届出・広島県!$AA$19</f>
        <v>0</v>
      </c>
      <c r="AM41" s="142">
        <f>[34]届出・広島県!$Z$20</f>
        <v>0</v>
      </c>
      <c r="AN41" s="136">
        <f>[34]届出・広島県!$AA$20</f>
        <v>0</v>
      </c>
      <c r="AO41" s="133" t="s">
        <v>55</v>
      </c>
      <c r="AP41" s="210" t="s">
        <v>267</v>
      </c>
      <c r="AQ41" s="137">
        <f>[34]届出・広島県!$Z$21</f>
        <v>0</v>
      </c>
      <c r="AR41" s="136">
        <f>[34]届出・広島県!$AA$21</f>
        <v>0</v>
      </c>
      <c r="AS41" s="117">
        <f>[34]届出・広島県!$Z$22</f>
        <v>0</v>
      </c>
      <c r="AT41" s="134">
        <f>[34]届出・広島県!$AA$22</f>
        <v>0</v>
      </c>
      <c r="AU41" s="117">
        <f>[34]届出・広島県!$Z$23</f>
        <v>0</v>
      </c>
      <c r="AV41" s="134">
        <f>[34]届出・広島県!$AA$23</f>
        <v>0</v>
      </c>
      <c r="AW41" s="117">
        <f>[34]届出・広島県!$Z$24</f>
        <v>2</v>
      </c>
      <c r="AX41" s="134">
        <f>[34]届出・広島県!$AA$24</f>
        <v>2</v>
      </c>
      <c r="AY41" s="117">
        <f>[34]届出・広島県!$Z$25</f>
        <v>0</v>
      </c>
      <c r="AZ41" s="134">
        <f>[34]届出・広島県!$AA$25</f>
        <v>0</v>
      </c>
      <c r="BA41" s="117">
        <f>[34]届出・広島県!$Z$26</f>
        <v>0</v>
      </c>
      <c r="BB41" s="134">
        <f>[34]届出・広島県!$AA$26</f>
        <v>0</v>
      </c>
      <c r="BC41" s="117">
        <f>[34]届出・広島県!$Z$27</f>
        <v>0</v>
      </c>
      <c r="BD41" s="134">
        <f>[34]届出・広島県!$AA$27</f>
        <v>0</v>
      </c>
      <c r="BE41" s="117">
        <f>[34]届出・広島県!$Z$28</f>
        <v>0</v>
      </c>
      <c r="BF41" s="134">
        <f>[34]届出・広島県!$AA$28</f>
        <v>0</v>
      </c>
      <c r="BG41" s="117">
        <f>[34]届出・広島県!$Z$29</f>
        <v>0</v>
      </c>
      <c r="BH41" s="134">
        <f>[34]届出・広島県!$AA$29</f>
        <v>0</v>
      </c>
      <c r="BI41" s="133" t="s">
        <v>55</v>
      </c>
      <c r="BJ41" s="210" t="s">
        <v>267</v>
      </c>
      <c r="BK41" s="135">
        <f>[34]届出・広島県!$Z$30</f>
        <v>0</v>
      </c>
      <c r="BL41" s="138">
        <f>[34]届出・広島県!$AA$30</f>
        <v>0</v>
      </c>
      <c r="BM41" s="117">
        <f>[34]届出・広島県!$Z$31</f>
        <v>0</v>
      </c>
      <c r="BN41" s="134">
        <f>[34]届出・広島県!$AA$31</f>
        <v>0</v>
      </c>
      <c r="BO41" s="117">
        <f>[34]届出・広島県!$Z$32</f>
        <v>0</v>
      </c>
      <c r="BP41" s="134">
        <f>[34]届出・広島県!$AA$32</f>
        <v>0</v>
      </c>
      <c r="BQ41" s="117">
        <f>[34]届出・広島県!$Z$33</f>
        <v>0</v>
      </c>
      <c r="BR41" s="141">
        <f>[34]届出・広島県!$AA$33</f>
        <v>0</v>
      </c>
      <c r="BS41" s="146">
        <f>[34]届出・広島県!$Z$34</f>
        <v>0</v>
      </c>
      <c r="BT41" s="134">
        <f>[34]届出・広島県!$AA$34</f>
        <v>0</v>
      </c>
      <c r="BU41" s="117">
        <f>[34]届出・広島県!$Z$35</f>
        <v>0</v>
      </c>
      <c r="BV41" s="134">
        <f>[34]届出・広島県!$AA$35</f>
        <v>0</v>
      </c>
      <c r="BW41" s="117">
        <f>[34]届出・広島県!$Z$36</f>
        <v>1</v>
      </c>
      <c r="BX41" s="134">
        <f>[34]届出・広島県!$AA$36</f>
        <v>6</v>
      </c>
      <c r="BY41" s="117">
        <f>[34]届出・広島県!$Z$37</f>
        <v>10</v>
      </c>
      <c r="BZ41" s="145">
        <f>[34]届出・広島県!$AA$37</f>
        <v>19</v>
      </c>
      <c r="CA41" s="142">
        <f>[34]届出・広島県!$Z$38</f>
        <v>0</v>
      </c>
      <c r="CB41" s="136">
        <f>[34]届出・広島県!$AA$38</f>
        <v>0</v>
      </c>
      <c r="CC41" s="133" t="s">
        <v>55</v>
      </c>
      <c r="CD41" s="210" t="s">
        <v>267</v>
      </c>
      <c r="CE41" s="117">
        <f>[34]届出・広島県!$Z$39</f>
        <v>1</v>
      </c>
      <c r="CF41" s="134">
        <f>[34]届出・広島県!$AA$39</f>
        <v>2</v>
      </c>
      <c r="CG41" s="135">
        <f>[34]届出・広島県!$Z$40</f>
        <v>0</v>
      </c>
      <c r="CH41" s="136">
        <f>[34]届出・広島県!$AA$40</f>
        <v>0</v>
      </c>
      <c r="CI41" s="137">
        <f>[34]届出・広島県!$Z$41</f>
        <v>0</v>
      </c>
      <c r="CJ41" s="136">
        <f>[34]届出・広島県!$AA$41</f>
        <v>0</v>
      </c>
      <c r="CK41" s="117">
        <f>[34]届出・広島県!$Z$42</f>
        <v>0</v>
      </c>
      <c r="CL41" s="134">
        <f>[34]届出・広島県!$AA$42</f>
        <v>0</v>
      </c>
      <c r="CM41" s="117">
        <f>[34]届出・広島県!$Z$43</f>
        <v>0</v>
      </c>
      <c r="CN41" s="134">
        <f>[34]届出・広島県!$AA$43</f>
        <v>0</v>
      </c>
      <c r="CO41" s="117">
        <f>[34]届出・広島県!$Z$44</f>
        <v>0</v>
      </c>
      <c r="CP41" s="134">
        <f>[34]届出・広島県!$AA$44</f>
        <v>0</v>
      </c>
      <c r="CQ41" s="137">
        <f>[34]届出・広島県!$Z$45</f>
        <v>0</v>
      </c>
      <c r="CR41" s="136">
        <f>[34]届出・広島県!$AA$45</f>
        <v>0</v>
      </c>
      <c r="CS41" s="135">
        <f>[34]届出・広島県!$Z$46</f>
        <v>0</v>
      </c>
      <c r="CT41" s="136">
        <f>[34]届出・広島県!$AA$46</f>
        <v>0</v>
      </c>
      <c r="CU41" s="133" t="s">
        <v>55</v>
      </c>
      <c r="CV41" s="210" t="s">
        <v>267</v>
      </c>
      <c r="CW41" s="135">
        <f>[34]届出・広島県!$Z$47</f>
        <v>0</v>
      </c>
      <c r="CX41" s="136">
        <f>[34]届出・広島県!$AA$47</f>
        <v>0</v>
      </c>
      <c r="CY41" s="137">
        <f>[34]届出・広島県!$Z$51</f>
        <v>0</v>
      </c>
      <c r="CZ41" s="134">
        <f>[34]届出・広島県!$AA$51</f>
        <v>0</v>
      </c>
      <c r="DA41" s="137">
        <f>[34]届出・広島県!$Z$48</f>
        <v>1</v>
      </c>
      <c r="DB41" s="138">
        <f>[34]届出・広島県!$AA$48</f>
        <v>2</v>
      </c>
      <c r="DC41" s="117">
        <f>[34]届出・広島県!$Z$49</f>
        <v>0</v>
      </c>
      <c r="DD41" s="134">
        <f>[34]届出・広島県!$AA$49</f>
        <v>0</v>
      </c>
    </row>
    <row r="42" spans="1:108" s="77" customFormat="1" ht="18" thickBot="1" x14ac:dyDescent="0.2">
      <c r="A42" s="147" t="s">
        <v>56</v>
      </c>
      <c r="B42" s="211" t="s">
        <v>187</v>
      </c>
      <c r="C42" s="148">
        <f>[35]届出・山口県!$Z$3</f>
        <v>0</v>
      </c>
      <c r="D42" s="233">
        <f>[35]届出・山口県!$AA$3</f>
        <v>0</v>
      </c>
      <c r="E42" s="234">
        <f>[35]届出・山口県!$Z$4</f>
        <v>0</v>
      </c>
      <c r="F42" s="151">
        <f>[35]届出・山口県!$AA$4</f>
        <v>0</v>
      </c>
      <c r="G42" s="246">
        <f>[35]届出・山口県!$Z$5</f>
        <v>0</v>
      </c>
      <c r="H42" s="233">
        <f>[35]届出・山口県!$AA$5</f>
        <v>0</v>
      </c>
      <c r="I42" s="252">
        <f>[35]届出・山口県!$Z$6</f>
        <v>0</v>
      </c>
      <c r="J42" s="151">
        <f>[35]届出・山口県!$AA$6</f>
        <v>0</v>
      </c>
      <c r="K42" s="153">
        <f>[35]届出・山口県!$Z$7</f>
        <v>0</v>
      </c>
      <c r="L42" s="256">
        <f>[35]届出・山口県!$AA$7</f>
        <v>0</v>
      </c>
      <c r="M42" s="234">
        <f>[35]届出・山口県!$Z$8</f>
        <v>0</v>
      </c>
      <c r="N42" s="151">
        <f>[35]届出・山口県!$AA$8</f>
        <v>0</v>
      </c>
      <c r="O42" s="148">
        <f>[35]届出・山口県!$Z$9</f>
        <v>0</v>
      </c>
      <c r="P42" s="233">
        <f>[35]届出・山口県!$AA$9</f>
        <v>0</v>
      </c>
      <c r="Q42" s="252">
        <f>[35]届出・山口県!$Z$10</f>
        <v>0</v>
      </c>
      <c r="R42" s="151">
        <f>[35]届出・山口県!$AA$10</f>
        <v>0</v>
      </c>
      <c r="S42" s="153">
        <f>[35]届出・山口県!$Z$11</f>
        <v>0</v>
      </c>
      <c r="T42" s="233">
        <f>[35]届出・山口県!$AA$11</f>
        <v>0</v>
      </c>
      <c r="U42" s="147" t="s">
        <v>56</v>
      </c>
      <c r="V42" s="211" t="s">
        <v>268</v>
      </c>
      <c r="W42" s="268">
        <f>[35]届出・山口県!$Z$12</f>
        <v>0</v>
      </c>
      <c r="X42" s="153">
        <f>[35]届出・山口県!$AA$12</f>
        <v>0</v>
      </c>
      <c r="Y42" s="148">
        <f>[35]届出・山口県!$Z$13</f>
        <v>0</v>
      </c>
      <c r="Z42" s="154">
        <f>[35]届出・山口県!$AA$13</f>
        <v>0</v>
      </c>
      <c r="AA42" s="155">
        <f>[35]届出・山口県!$Z$14</f>
        <v>0</v>
      </c>
      <c r="AB42" s="149">
        <f>[35]届出・山口県!$AA$14</f>
        <v>0</v>
      </c>
      <c r="AC42" s="150">
        <f>[35]届出・山口県!$Z$15</f>
        <v>0</v>
      </c>
      <c r="AD42" s="153">
        <f>[35]届出・山口県!$AA$15</f>
        <v>0</v>
      </c>
      <c r="AE42" s="150">
        <f>[35]届出・山口県!$Z$16</f>
        <v>0</v>
      </c>
      <c r="AF42" s="153">
        <f>[35]届出・山口県!$AA$16</f>
        <v>0</v>
      </c>
      <c r="AG42" s="157">
        <f>[35]届出・山口県!$Z$17</f>
        <v>0</v>
      </c>
      <c r="AH42" s="151">
        <f>[35]届出・山口県!$AA$17</f>
        <v>0</v>
      </c>
      <c r="AI42" s="148">
        <f>[35]届出・山口県!$Z$18</f>
        <v>0</v>
      </c>
      <c r="AJ42" s="156">
        <f>[35]届出・山口県!$AA$18</f>
        <v>0</v>
      </c>
      <c r="AK42" s="152">
        <f>[35]届出・山口県!$Z$19</f>
        <v>0</v>
      </c>
      <c r="AL42" s="153">
        <f>[35]届出・山口県!$AA$19</f>
        <v>0</v>
      </c>
      <c r="AM42" s="157">
        <f>[35]届出・山口県!$Z$20</f>
        <v>0</v>
      </c>
      <c r="AN42" s="151">
        <f>[35]届出・山口県!$AA$20</f>
        <v>0</v>
      </c>
      <c r="AO42" s="147" t="s">
        <v>56</v>
      </c>
      <c r="AP42" s="211" t="s">
        <v>268</v>
      </c>
      <c r="AQ42" s="152">
        <f>[35]届出・山口県!$Z$21</f>
        <v>0</v>
      </c>
      <c r="AR42" s="151">
        <f>[35]届出・山口県!$AA$21</f>
        <v>0</v>
      </c>
      <c r="AS42" s="148">
        <f>[35]届出・山口県!$Z$22</f>
        <v>0</v>
      </c>
      <c r="AT42" s="149">
        <f>[35]届出・山口県!$AA$22</f>
        <v>0</v>
      </c>
      <c r="AU42" s="148">
        <f>[35]届出・山口県!$Z$23</f>
        <v>0</v>
      </c>
      <c r="AV42" s="149">
        <f>[35]届出・山口県!$AA$23</f>
        <v>0</v>
      </c>
      <c r="AW42" s="148">
        <f>[35]届出・山口県!$Z$24</f>
        <v>0</v>
      </c>
      <c r="AX42" s="149">
        <f>[35]届出・山口県!$AA$24</f>
        <v>0</v>
      </c>
      <c r="AY42" s="148">
        <f>[35]届出・山口県!$Z$25</f>
        <v>0</v>
      </c>
      <c r="AZ42" s="149">
        <f>[35]届出・山口県!$AA$25</f>
        <v>0</v>
      </c>
      <c r="BA42" s="148">
        <f>[35]届出・山口県!$Z$26</f>
        <v>0</v>
      </c>
      <c r="BB42" s="149">
        <f>[35]届出・山口県!$AA$26</f>
        <v>0</v>
      </c>
      <c r="BC42" s="148">
        <f>[35]届出・山口県!$Z$27</f>
        <v>0</v>
      </c>
      <c r="BD42" s="149">
        <f>[35]届出・山口県!$AA$27</f>
        <v>0</v>
      </c>
      <c r="BE42" s="148">
        <f>[35]届出・山口県!$Z$28</f>
        <v>0</v>
      </c>
      <c r="BF42" s="149">
        <f>[35]届出・山口県!$AA$28</f>
        <v>0</v>
      </c>
      <c r="BG42" s="148">
        <f>[35]届出・山口県!$Z$29</f>
        <v>0</v>
      </c>
      <c r="BH42" s="149">
        <f>[35]届出・山口県!$AA$29</f>
        <v>0</v>
      </c>
      <c r="BI42" s="147" t="s">
        <v>56</v>
      </c>
      <c r="BJ42" s="211" t="s">
        <v>268</v>
      </c>
      <c r="BK42" s="150">
        <f>[35]届出・山口県!$Z$30</f>
        <v>0</v>
      </c>
      <c r="BL42" s="153">
        <f>[35]届出・山口県!$AA$30</f>
        <v>0</v>
      </c>
      <c r="BM42" s="148">
        <f>[35]届出・山口県!$Z$31</f>
        <v>0</v>
      </c>
      <c r="BN42" s="149">
        <f>[35]届出・山口県!$AA$31</f>
        <v>0</v>
      </c>
      <c r="BO42" s="148">
        <f>[35]届出・山口県!$Z$32</f>
        <v>0</v>
      </c>
      <c r="BP42" s="149">
        <f>[35]届出・山口県!$AA$32</f>
        <v>0</v>
      </c>
      <c r="BQ42" s="148">
        <f>[35]届出・山口県!$Z$33</f>
        <v>0</v>
      </c>
      <c r="BR42" s="156">
        <f>[35]届出・山口県!$AA$33</f>
        <v>0</v>
      </c>
      <c r="BS42" s="158">
        <f>[35]届出・山口県!$Z$34</f>
        <v>0</v>
      </c>
      <c r="BT42" s="149">
        <f>[35]届出・山口県!$AA$34</f>
        <v>0</v>
      </c>
      <c r="BU42" s="148">
        <f>[35]届出・山口県!$Z$35</f>
        <v>0</v>
      </c>
      <c r="BV42" s="149">
        <f>[35]届出・山口県!$AA$35</f>
        <v>0</v>
      </c>
      <c r="BW42" s="148">
        <f>[35]届出・山口県!$Z$36</f>
        <v>0</v>
      </c>
      <c r="BX42" s="149">
        <f>[35]届出・山口県!$AA$36</f>
        <v>0</v>
      </c>
      <c r="BY42" s="148">
        <f>[35]届出・山口県!$Z$37</f>
        <v>0</v>
      </c>
      <c r="BZ42" s="159">
        <f>[35]届出・山口県!$AA$37</f>
        <v>0</v>
      </c>
      <c r="CA42" s="157">
        <f>[35]届出・山口県!$Z$38</f>
        <v>0</v>
      </c>
      <c r="CB42" s="151">
        <f>[35]届出・山口県!$AA$38</f>
        <v>0</v>
      </c>
      <c r="CC42" s="147" t="s">
        <v>56</v>
      </c>
      <c r="CD42" s="211" t="s">
        <v>268</v>
      </c>
      <c r="CE42" s="148">
        <f>[35]届出・山口県!$Z$39</f>
        <v>0</v>
      </c>
      <c r="CF42" s="149">
        <f>[35]届出・山口県!$AA$39</f>
        <v>0</v>
      </c>
      <c r="CG42" s="150">
        <f>[35]届出・山口県!$Z$40</f>
        <v>0</v>
      </c>
      <c r="CH42" s="151">
        <f>[35]届出・山口県!$AA$40</f>
        <v>0</v>
      </c>
      <c r="CI42" s="152">
        <f>[35]届出・山口県!$Z$41</f>
        <v>1</v>
      </c>
      <c r="CJ42" s="151">
        <f>[35]届出・山口県!$AA$41</f>
        <v>800</v>
      </c>
      <c r="CK42" s="148">
        <f>[35]届出・山口県!$Z$42</f>
        <v>0</v>
      </c>
      <c r="CL42" s="149">
        <f>[35]届出・山口県!$AA$42</f>
        <v>0</v>
      </c>
      <c r="CM42" s="148">
        <f>[35]届出・山口県!$Z$43</f>
        <v>1</v>
      </c>
      <c r="CN42" s="149">
        <f>[35]届出・山口県!$AA$43</f>
        <v>776</v>
      </c>
      <c r="CO42" s="148">
        <f>[35]届出・山口県!$Z$44</f>
        <v>0</v>
      </c>
      <c r="CP42" s="149">
        <f>[35]届出・山口県!$AA$44</f>
        <v>0</v>
      </c>
      <c r="CQ42" s="152">
        <f>[35]届出・山口県!$Z$45</f>
        <v>0</v>
      </c>
      <c r="CR42" s="151">
        <f>[35]届出・山口県!$AA$45</f>
        <v>0</v>
      </c>
      <c r="CS42" s="150">
        <f>[35]届出・山口県!$Z$46</f>
        <v>0</v>
      </c>
      <c r="CT42" s="151">
        <f>[35]届出・山口県!$AA$46</f>
        <v>0</v>
      </c>
      <c r="CU42" s="147" t="s">
        <v>56</v>
      </c>
      <c r="CV42" s="211" t="s">
        <v>268</v>
      </c>
      <c r="CW42" s="150">
        <f>[35]届出・山口県!$Z$47</f>
        <v>1</v>
      </c>
      <c r="CX42" s="151">
        <f>[35]届出・山口県!$AA$47</f>
        <v>11</v>
      </c>
      <c r="CY42" s="152">
        <f>[35]届出・山口県!$Z$51</f>
        <v>0</v>
      </c>
      <c r="CZ42" s="149">
        <f>[35]届出・山口県!$AA$51</f>
        <v>0</v>
      </c>
      <c r="DA42" s="152">
        <f>[35]届出・山口県!$Z$48</f>
        <v>0</v>
      </c>
      <c r="DB42" s="153">
        <f>[35]届出・山口県!$AA$48</f>
        <v>0</v>
      </c>
      <c r="DC42" s="148">
        <f>[35]届出・山口県!$Z$49</f>
        <v>5</v>
      </c>
      <c r="DD42" s="149">
        <f>[35]届出・山口県!$AA$49</f>
        <v>10</v>
      </c>
    </row>
    <row r="43" spans="1:108" s="77" customFormat="1" x14ac:dyDescent="0.15">
      <c r="A43" s="116" t="s">
        <v>57</v>
      </c>
      <c r="B43" s="209" t="s">
        <v>186</v>
      </c>
      <c r="C43" s="119">
        <f>[36]届出・徳島県!$Z$3</f>
        <v>1</v>
      </c>
      <c r="D43" s="235">
        <f>[36]届出・徳島県!$AA$3</f>
        <v>1</v>
      </c>
      <c r="E43" s="230">
        <f>[36]届出・徳島県!$Z$4</f>
        <v>0</v>
      </c>
      <c r="F43" s="121">
        <f>[36]届出・徳島県!$AA$4</f>
        <v>0</v>
      </c>
      <c r="G43" s="247">
        <f>[36]届出・徳島県!$Z$5</f>
        <v>0</v>
      </c>
      <c r="H43" s="235">
        <f>[36]届出・徳島県!$AA$5</f>
        <v>0</v>
      </c>
      <c r="I43" s="253">
        <f>[36]届出・徳島県!$Z$6</f>
        <v>0</v>
      </c>
      <c r="J43" s="121">
        <f>[36]届出・徳島県!$AA$6</f>
        <v>0</v>
      </c>
      <c r="K43" s="123">
        <f>[36]届出・徳島県!$Z$7</f>
        <v>0</v>
      </c>
      <c r="L43" s="257">
        <f>[36]届出・徳島県!$AA$7</f>
        <v>0</v>
      </c>
      <c r="M43" s="230">
        <f>[36]届出・徳島県!$Z$8</f>
        <v>1</v>
      </c>
      <c r="N43" s="121">
        <f>[36]届出・徳島県!$AA$8</f>
        <v>6</v>
      </c>
      <c r="O43" s="119">
        <f>[36]届出・徳島県!$Z$9</f>
        <v>1</v>
      </c>
      <c r="P43" s="235">
        <f>[36]届出・徳島県!$AA$9</f>
        <v>1</v>
      </c>
      <c r="Q43" s="253">
        <f>[36]届出・徳島県!$Z$10</f>
        <v>0</v>
      </c>
      <c r="R43" s="121">
        <f>[36]届出・徳島県!$AA$10</f>
        <v>0</v>
      </c>
      <c r="S43" s="123">
        <f>[36]届出・徳島県!$Z$11</f>
        <v>0</v>
      </c>
      <c r="T43" s="235">
        <f>[36]届出・徳島県!$AA$11</f>
        <v>0</v>
      </c>
      <c r="U43" s="116" t="s">
        <v>57</v>
      </c>
      <c r="V43" s="209" t="s">
        <v>269</v>
      </c>
      <c r="W43" s="266">
        <f>[36]届出・徳島県!$Z$12</f>
        <v>0</v>
      </c>
      <c r="X43" s="123">
        <f>[36]届出・徳島県!$AA$12</f>
        <v>0</v>
      </c>
      <c r="Y43" s="119">
        <f>[36]届出・徳島県!$Z$13</f>
        <v>0</v>
      </c>
      <c r="Z43" s="124">
        <f>[36]届出・徳島県!$AA$13</f>
        <v>0</v>
      </c>
      <c r="AA43" s="125">
        <f>[36]届出・徳島県!$Z$14</f>
        <v>0</v>
      </c>
      <c r="AB43" s="118">
        <f>[36]届出・徳島県!$AA$14</f>
        <v>0</v>
      </c>
      <c r="AC43" s="120">
        <f>[36]届出・徳島県!$Z$15</f>
        <v>0</v>
      </c>
      <c r="AD43" s="123">
        <f>[36]届出・徳島県!$AA$15</f>
        <v>0</v>
      </c>
      <c r="AE43" s="120">
        <f>[36]届出・徳島県!$Z$16</f>
        <v>0</v>
      </c>
      <c r="AF43" s="123">
        <f>[36]届出・徳島県!$AA$16</f>
        <v>0</v>
      </c>
      <c r="AG43" s="127">
        <f>[36]届出・徳島県!$Z$17</f>
        <v>0</v>
      </c>
      <c r="AH43" s="121">
        <f>[36]届出・徳島県!$AA$17</f>
        <v>0</v>
      </c>
      <c r="AI43" s="119">
        <f>[36]届出・徳島県!$Z$18</f>
        <v>5</v>
      </c>
      <c r="AJ43" s="126">
        <f>[36]届出・徳島県!$AA$18</f>
        <v>14</v>
      </c>
      <c r="AK43" s="122">
        <f>[36]届出・徳島県!$Z$19</f>
        <v>2</v>
      </c>
      <c r="AL43" s="123">
        <f>[36]届出・徳島県!$AA$19</f>
        <v>23</v>
      </c>
      <c r="AM43" s="127">
        <f>[36]届出・徳島県!$Z$20</f>
        <v>0</v>
      </c>
      <c r="AN43" s="121">
        <f>[36]届出・徳島県!$AA$20</f>
        <v>0</v>
      </c>
      <c r="AO43" s="116" t="s">
        <v>57</v>
      </c>
      <c r="AP43" s="209" t="s">
        <v>269</v>
      </c>
      <c r="AQ43" s="122">
        <f>[36]届出・徳島県!$Z$21</f>
        <v>0</v>
      </c>
      <c r="AR43" s="121">
        <f>[36]届出・徳島県!$AA$21</f>
        <v>0</v>
      </c>
      <c r="AS43" s="119">
        <f>[36]届出・徳島県!$Z$22</f>
        <v>0</v>
      </c>
      <c r="AT43" s="118">
        <f>[36]届出・徳島県!$AA$22</f>
        <v>0</v>
      </c>
      <c r="AU43" s="119">
        <f>[36]届出・徳島県!$Z$23</f>
        <v>0</v>
      </c>
      <c r="AV43" s="118">
        <f>[36]届出・徳島県!$AA$23</f>
        <v>0</v>
      </c>
      <c r="AW43" s="119">
        <f>[36]届出・徳島県!$Z$24</f>
        <v>0</v>
      </c>
      <c r="AX43" s="118">
        <f>[36]届出・徳島県!$AA$24</f>
        <v>0</v>
      </c>
      <c r="AY43" s="119">
        <f>[36]届出・徳島県!$Z$25</f>
        <v>0</v>
      </c>
      <c r="AZ43" s="118">
        <f>[36]届出・徳島県!$AA$25</f>
        <v>0</v>
      </c>
      <c r="BA43" s="119">
        <f>[36]届出・徳島県!$Z$26</f>
        <v>0</v>
      </c>
      <c r="BB43" s="118">
        <f>[36]届出・徳島県!$AA$26</f>
        <v>0</v>
      </c>
      <c r="BC43" s="119">
        <f>[36]届出・徳島県!$Z$27</f>
        <v>0</v>
      </c>
      <c r="BD43" s="118">
        <f>[36]届出・徳島県!$AA$27</f>
        <v>0</v>
      </c>
      <c r="BE43" s="119">
        <f>[36]届出・徳島県!$Z$28</f>
        <v>0</v>
      </c>
      <c r="BF43" s="118">
        <f>[36]届出・徳島県!$AA$28</f>
        <v>0</v>
      </c>
      <c r="BG43" s="119">
        <f>[36]届出・徳島県!$Z$29</f>
        <v>0</v>
      </c>
      <c r="BH43" s="118">
        <f>[36]届出・徳島県!$AA$29</f>
        <v>0</v>
      </c>
      <c r="BI43" s="116" t="s">
        <v>57</v>
      </c>
      <c r="BJ43" s="209" t="s">
        <v>269</v>
      </c>
      <c r="BK43" s="120">
        <f>[36]届出・徳島県!$Z$30</f>
        <v>0</v>
      </c>
      <c r="BL43" s="123">
        <f>[36]届出・徳島県!$AA$30</f>
        <v>0</v>
      </c>
      <c r="BM43" s="119">
        <f>[36]届出・徳島県!$Z$31</f>
        <v>0</v>
      </c>
      <c r="BN43" s="118">
        <f>[36]届出・徳島県!$AA$31</f>
        <v>0</v>
      </c>
      <c r="BO43" s="119">
        <f>[36]届出・徳島県!$Z$32</f>
        <v>0</v>
      </c>
      <c r="BP43" s="118">
        <f>[36]届出・徳島県!$AA$32</f>
        <v>0</v>
      </c>
      <c r="BQ43" s="119">
        <f>[36]届出・徳島県!$Z$33</f>
        <v>0</v>
      </c>
      <c r="BR43" s="126">
        <f>[36]届出・徳島県!$AA$33</f>
        <v>0</v>
      </c>
      <c r="BS43" s="160">
        <f>[36]届出・徳島県!$Z$34</f>
        <v>0</v>
      </c>
      <c r="BT43" s="118">
        <f>[36]届出・徳島県!$AA$34</f>
        <v>0</v>
      </c>
      <c r="BU43" s="119">
        <f>[36]届出・徳島県!$Z$35</f>
        <v>0</v>
      </c>
      <c r="BV43" s="118">
        <f>[36]届出・徳島県!$AA$35</f>
        <v>0</v>
      </c>
      <c r="BW43" s="119">
        <f>[36]届出・徳島県!$Z$36</f>
        <v>0</v>
      </c>
      <c r="BX43" s="118">
        <f>[36]届出・徳島県!$AA$36</f>
        <v>0</v>
      </c>
      <c r="BY43" s="119">
        <f>[36]届出・徳島県!$Z$37</f>
        <v>0</v>
      </c>
      <c r="BZ43" s="132">
        <f>[36]届出・徳島県!$AA$37</f>
        <v>0</v>
      </c>
      <c r="CA43" s="127">
        <f>[36]届出・徳島県!$Z$38</f>
        <v>0</v>
      </c>
      <c r="CB43" s="121">
        <f>[36]届出・徳島県!$AA$38</f>
        <v>0</v>
      </c>
      <c r="CC43" s="116" t="s">
        <v>57</v>
      </c>
      <c r="CD43" s="209" t="s">
        <v>269</v>
      </c>
      <c r="CE43" s="119">
        <f>[36]届出・徳島県!$Z$39</f>
        <v>0</v>
      </c>
      <c r="CF43" s="118">
        <f>[36]届出・徳島県!$AA$39</f>
        <v>0</v>
      </c>
      <c r="CG43" s="120">
        <f>[36]届出・徳島県!$Z$40</f>
        <v>0</v>
      </c>
      <c r="CH43" s="121">
        <f>[36]届出・徳島県!$AA$40</f>
        <v>0</v>
      </c>
      <c r="CI43" s="122">
        <f>[36]届出・徳島県!$Z$41</f>
        <v>1</v>
      </c>
      <c r="CJ43" s="121">
        <f>[36]届出・徳島県!$AA$41</f>
        <v>560</v>
      </c>
      <c r="CK43" s="119">
        <f>[36]届出・徳島県!$Z$42</f>
        <v>1</v>
      </c>
      <c r="CL43" s="118">
        <f>[36]届出・徳島県!$AA$42</f>
        <v>1000</v>
      </c>
      <c r="CM43" s="119">
        <f>[36]届出・徳島県!$Z$43</f>
        <v>0</v>
      </c>
      <c r="CN43" s="118">
        <f>[36]届出・徳島県!$AA$43</f>
        <v>0</v>
      </c>
      <c r="CO43" s="119">
        <f>[36]届出・徳島県!$Z$44</f>
        <v>0</v>
      </c>
      <c r="CP43" s="118">
        <f>[36]届出・徳島県!$AA$44</f>
        <v>0</v>
      </c>
      <c r="CQ43" s="122">
        <f>[36]届出・徳島県!$Z$45</f>
        <v>0</v>
      </c>
      <c r="CR43" s="121">
        <f>[36]届出・徳島県!$AA$45</f>
        <v>0</v>
      </c>
      <c r="CS43" s="120">
        <f>[36]届出・徳島県!$Z$46</f>
        <v>0</v>
      </c>
      <c r="CT43" s="121">
        <f>[36]届出・徳島県!$AA$46</f>
        <v>0</v>
      </c>
      <c r="CU43" s="116" t="s">
        <v>57</v>
      </c>
      <c r="CV43" s="209" t="s">
        <v>269</v>
      </c>
      <c r="CW43" s="120">
        <f>[36]届出・徳島県!$Z$47</f>
        <v>0</v>
      </c>
      <c r="CX43" s="121">
        <f>[36]届出・徳島県!$AA$47</f>
        <v>0</v>
      </c>
      <c r="CY43" s="122">
        <f>[36]届出・徳島県!$Z$51</f>
        <v>0</v>
      </c>
      <c r="CZ43" s="118">
        <f>[36]届出・徳島県!$AA$51</f>
        <v>0</v>
      </c>
      <c r="DA43" s="122">
        <f>[36]届出・徳島県!$Z$48</f>
        <v>0</v>
      </c>
      <c r="DB43" s="123">
        <f>[36]届出・徳島県!$AA$48</f>
        <v>0</v>
      </c>
      <c r="DC43" s="119">
        <f>[36]届出・徳島県!$Z$49</f>
        <v>0</v>
      </c>
      <c r="DD43" s="118">
        <f>[36]届出・徳島県!$AA$49</f>
        <v>0</v>
      </c>
    </row>
    <row r="44" spans="1:108" s="77" customFormat="1" x14ac:dyDescent="0.15">
      <c r="A44" s="133" t="s">
        <v>58</v>
      </c>
      <c r="B44" s="210" t="s">
        <v>185</v>
      </c>
      <c r="C44" s="117">
        <f>[37]届出・香川県!$Z$3</f>
        <v>0</v>
      </c>
      <c r="D44" s="231">
        <f>[37]届出・香川県!$AA$3</f>
        <v>0</v>
      </c>
      <c r="E44" s="232">
        <f>[37]届出・香川県!$Z$4</f>
        <v>0</v>
      </c>
      <c r="F44" s="136">
        <f>[37]届出・香川県!$AA$4</f>
        <v>0</v>
      </c>
      <c r="G44" s="245">
        <f>[37]届出・香川県!$Z$5</f>
        <v>0</v>
      </c>
      <c r="H44" s="231">
        <f>[37]届出・香川県!$AA$5</f>
        <v>0</v>
      </c>
      <c r="I44" s="251">
        <f>[37]届出・香川県!$Z$6</f>
        <v>0</v>
      </c>
      <c r="J44" s="136">
        <f>[37]届出・香川県!$AA$6</f>
        <v>0</v>
      </c>
      <c r="K44" s="138">
        <f>[37]届出・香川県!$Z$7</f>
        <v>0</v>
      </c>
      <c r="L44" s="255">
        <f>[37]届出・香川県!$AA$7</f>
        <v>0</v>
      </c>
      <c r="M44" s="232">
        <f>[37]届出・香川県!$Z$8</f>
        <v>0</v>
      </c>
      <c r="N44" s="136">
        <f>[37]届出・香川県!$AA$8</f>
        <v>0</v>
      </c>
      <c r="O44" s="117">
        <f>[37]届出・香川県!$Z$9</f>
        <v>3</v>
      </c>
      <c r="P44" s="231">
        <f>[37]届出・香川県!$AA$9</f>
        <v>4</v>
      </c>
      <c r="Q44" s="251">
        <f>[37]届出・香川県!$Z$10</f>
        <v>0</v>
      </c>
      <c r="R44" s="136">
        <f>[37]届出・香川県!$AA$10</f>
        <v>0</v>
      </c>
      <c r="S44" s="138">
        <f>[37]届出・香川県!$Z$11</f>
        <v>0</v>
      </c>
      <c r="T44" s="231">
        <f>[37]届出・香川県!$AA$11</f>
        <v>0</v>
      </c>
      <c r="U44" s="133" t="s">
        <v>58</v>
      </c>
      <c r="V44" s="210" t="s">
        <v>270</v>
      </c>
      <c r="W44" s="267">
        <f>[37]届出・香川県!$Z$12</f>
        <v>0</v>
      </c>
      <c r="X44" s="138">
        <f>[37]届出・香川県!$AA$12</f>
        <v>0</v>
      </c>
      <c r="Y44" s="117">
        <f>[37]届出・香川県!$Z$13</f>
        <v>0</v>
      </c>
      <c r="Z44" s="139">
        <f>[37]届出・香川県!$AA$13</f>
        <v>0</v>
      </c>
      <c r="AA44" s="140">
        <f>[37]届出・香川県!$Z$14</f>
        <v>0</v>
      </c>
      <c r="AB44" s="134">
        <f>[37]届出・香川県!$AA$14</f>
        <v>0</v>
      </c>
      <c r="AC44" s="135">
        <f>[37]届出・香川県!$Z$15</f>
        <v>0</v>
      </c>
      <c r="AD44" s="138">
        <f>[37]届出・香川県!$AA$15</f>
        <v>0</v>
      </c>
      <c r="AE44" s="135">
        <f>[37]届出・香川県!$Z$16</f>
        <v>0</v>
      </c>
      <c r="AF44" s="138">
        <f>[37]届出・香川県!$AA$16</f>
        <v>0</v>
      </c>
      <c r="AG44" s="142">
        <f>[37]届出・香川県!$Z$17</f>
        <v>0</v>
      </c>
      <c r="AH44" s="136">
        <f>[37]届出・香川県!$AA$17</f>
        <v>0</v>
      </c>
      <c r="AI44" s="117">
        <f>[37]届出・香川県!$Z$18</f>
        <v>0</v>
      </c>
      <c r="AJ44" s="141">
        <f>[37]届出・香川県!$AA$18</f>
        <v>0</v>
      </c>
      <c r="AK44" s="137">
        <f>[37]届出・香川県!$Z$19</f>
        <v>0</v>
      </c>
      <c r="AL44" s="138">
        <f>[37]届出・香川県!$AA$19</f>
        <v>0</v>
      </c>
      <c r="AM44" s="142">
        <f>[37]届出・香川県!$Z$20</f>
        <v>0</v>
      </c>
      <c r="AN44" s="136">
        <f>[37]届出・香川県!$AA$20</f>
        <v>0</v>
      </c>
      <c r="AO44" s="133" t="s">
        <v>58</v>
      </c>
      <c r="AP44" s="210" t="s">
        <v>270</v>
      </c>
      <c r="AQ44" s="137">
        <f>[37]届出・香川県!$Z$21</f>
        <v>0</v>
      </c>
      <c r="AR44" s="136">
        <f>[37]届出・香川県!$AA$21</f>
        <v>0</v>
      </c>
      <c r="AS44" s="117">
        <f>[37]届出・香川県!$Z$22</f>
        <v>0</v>
      </c>
      <c r="AT44" s="134">
        <f>[37]届出・香川県!$AA$22</f>
        <v>0</v>
      </c>
      <c r="AU44" s="117">
        <f>[37]届出・香川県!$Z$23</f>
        <v>0</v>
      </c>
      <c r="AV44" s="134">
        <f>[37]届出・香川県!$AA$23</f>
        <v>0</v>
      </c>
      <c r="AW44" s="117">
        <f>[37]届出・香川県!$Z$24</f>
        <v>0</v>
      </c>
      <c r="AX44" s="134">
        <f>[37]届出・香川県!$AA$24</f>
        <v>0</v>
      </c>
      <c r="AY44" s="117">
        <f>[37]届出・香川県!$Z$25</f>
        <v>0</v>
      </c>
      <c r="AZ44" s="134">
        <f>[37]届出・香川県!$AA$25</f>
        <v>0</v>
      </c>
      <c r="BA44" s="117">
        <f>[37]届出・香川県!$Z$26</f>
        <v>0</v>
      </c>
      <c r="BB44" s="134">
        <f>[37]届出・香川県!$AA$26</f>
        <v>0</v>
      </c>
      <c r="BC44" s="117">
        <f>[37]届出・香川県!$Z$27</f>
        <v>0</v>
      </c>
      <c r="BD44" s="134">
        <f>[37]届出・香川県!$AA$27</f>
        <v>0</v>
      </c>
      <c r="BE44" s="117">
        <f>[37]届出・香川県!$Z$28</f>
        <v>0</v>
      </c>
      <c r="BF44" s="134">
        <f>[37]届出・香川県!$AA$28</f>
        <v>0</v>
      </c>
      <c r="BG44" s="117">
        <f>[37]届出・香川県!$Z$29</f>
        <v>0</v>
      </c>
      <c r="BH44" s="134">
        <f>[37]届出・香川県!$AA$29</f>
        <v>0</v>
      </c>
      <c r="BI44" s="133" t="s">
        <v>58</v>
      </c>
      <c r="BJ44" s="210" t="s">
        <v>270</v>
      </c>
      <c r="BK44" s="135">
        <f>[37]届出・香川県!$Z$30</f>
        <v>0</v>
      </c>
      <c r="BL44" s="138">
        <f>[37]届出・香川県!$AA$30</f>
        <v>0</v>
      </c>
      <c r="BM44" s="117">
        <f>[37]届出・香川県!$Z$31</f>
        <v>0</v>
      </c>
      <c r="BN44" s="134">
        <f>[37]届出・香川県!$AA$31</f>
        <v>0</v>
      </c>
      <c r="BO44" s="117">
        <f>[37]届出・香川県!$Z$32</f>
        <v>0</v>
      </c>
      <c r="BP44" s="134">
        <f>[37]届出・香川県!$AA$32</f>
        <v>0</v>
      </c>
      <c r="BQ44" s="117">
        <f>[37]届出・香川県!$Z$33</f>
        <v>2</v>
      </c>
      <c r="BR44" s="141">
        <f>[37]届出・香川県!$AA$33</f>
        <v>203</v>
      </c>
      <c r="BS44" s="146">
        <f>[37]届出・香川県!$Z$34</f>
        <v>0</v>
      </c>
      <c r="BT44" s="134">
        <f>[37]届出・香川県!$AA$34</f>
        <v>0</v>
      </c>
      <c r="BU44" s="117">
        <f>[37]届出・香川県!$Z$35</f>
        <v>0</v>
      </c>
      <c r="BV44" s="134">
        <f>[37]届出・香川県!$AA$35</f>
        <v>0</v>
      </c>
      <c r="BW44" s="117">
        <f>[37]届出・香川県!$Z$36</f>
        <v>0</v>
      </c>
      <c r="BX44" s="134">
        <f>[37]届出・香川県!$AA$36</f>
        <v>0</v>
      </c>
      <c r="BY44" s="117">
        <f>[37]届出・香川県!$Z$37</f>
        <v>1</v>
      </c>
      <c r="BZ44" s="145">
        <f>[37]届出・香川県!$AA$37</f>
        <v>11</v>
      </c>
      <c r="CA44" s="142">
        <f>[37]届出・香川県!$Z$38</f>
        <v>0</v>
      </c>
      <c r="CB44" s="136">
        <f>[37]届出・香川県!$AA$38</f>
        <v>0</v>
      </c>
      <c r="CC44" s="133" t="s">
        <v>58</v>
      </c>
      <c r="CD44" s="210" t="s">
        <v>270</v>
      </c>
      <c r="CE44" s="117">
        <f>[37]届出・香川県!$Z$39</f>
        <v>0</v>
      </c>
      <c r="CF44" s="134">
        <f>[37]届出・香川県!$AA$39</f>
        <v>0</v>
      </c>
      <c r="CG44" s="135">
        <f>[37]届出・香川県!$Z$40</f>
        <v>0</v>
      </c>
      <c r="CH44" s="136">
        <f>[37]届出・香川県!$AA$40</f>
        <v>0</v>
      </c>
      <c r="CI44" s="137">
        <f>[37]届出・香川県!$Z$41</f>
        <v>2</v>
      </c>
      <c r="CJ44" s="136">
        <f>[37]届出・香川県!$AA$41</f>
        <v>52</v>
      </c>
      <c r="CK44" s="117">
        <f>[37]届出・香川県!$Z$42</f>
        <v>0</v>
      </c>
      <c r="CL44" s="134">
        <f>[37]届出・香川県!$AA$42</f>
        <v>0</v>
      </c>
      <c r="CM44" s="117">
        <f>[37]届出・香川県!$Z$43</f>
        <v>0</v>
      </c>
      <c r="CN44" s="134">
        <f>[37]届出・香川県!$AA$43</f>
        <v>0</v>
      </c>
      <c r="CO44" s="117">
        <f>[37]届出・香川県!$Z$44</f>
        <v>0</v>
      </c>
      <c r="CP44" s="134">
        <f>[37]届出・香川県!$AA$44</f>
        <v>0</v>
      </c>
      <c r="CQ44" s="137">
        <f>[37]届出・香川県!$Z$45</f>
        <v>0</v>
      </c>
      <c r="CR44" s="136">
        <f>[37]届出・香川県!$AA$45</f>
        <v>0</v>
      </c>
      <c r="CS44" s="135">
        <f>[37]届出・香川県!$Z$46</f>
        <v>0</v>
      </c>
      <c r="CT44" s="136">
        <f>[37]届出・香川県!$AA$46</f>
        <v>0</v>
      </c>
      <c r="CU44" s="133" t="s">
        <v>58</v>
      </c>
      <c r="CV44" s="210" t="s">
        <v>270</v>
      </c>
      <c r="CW44" s="135">
        <f>[37]届出・香川県!$Z$47</f>
        <v>0</v>
      </c>
      <c r="CX44" s="136">
        <f>[37]届出・香川県!$AA$47</f>
        <v>0</v>
      </c>
      <c r="CY44" s="137">
        <f>[37]届出・香川県!$Z$51</f>
        <v>0</v>
      </c>
      <c r="CZ44" s="134">
        <f>[37]届出・香川県!$AA$51</f>
        <v>0</v>
      </c>
      <c r="DA44" s="137">
        <f>[37]届出・香川県!$Z$48</f>
        <v>0</v>
      </c>
      <c r="DB44" s="138">
        <f>[37]届出・香川県!$AA$48</f>
        <v>0</v>
      </c>
      <c r="DC44" s="117">
        <f>[37]届出・香川県!$Z$49</f>
        <v>0</v>
      </c>
      <c r="DD44" s="134">
        <f>[37]届出・香川県!$AA$49</f>
        <v>0</v>
      </c>
    </row>
    <row r="45" spans="1:108" s="77" customFormat="1" x14ac:dyDescent="0.15">
      <c r="A45" s="133" t="s">
        <v>140</v>
      </c>
      <c r="B45" s="210" t="s">
        <v>184</v>
      </c>
      <c r="C45" s="117">
        <f>[38]届出・愛媛県!$Z$3</f>
        <v>1</v>
      </c>
      <c r="D45" s="231">
        <f>[38]届出・愛媛県!$AA$3</f>
        <v>1</v>
      </c>
      <c r="E45" s="232">
        <f>[38]届出・愛媛県!$Z$4</f>
        <v>0</v>
      </c>
      <c r="F45" s="136">
        <f>[38]届出・愛媛県!$AA$4</f>
        <v>0</v>
      </c>
      <c r="G45" s="245">
        <f>[38]届出・愛媛県!$Z$5</f>
        <v>0</v>
      </c>
      <c r="H45" s="231">
        <f>[38]届出・愛媛県!$AA$5</f>
        <v>0</v>
      </c>
      <c r="I45" s="251">
        <f>[38]届出・愛媛県!$Z$6</f>
        <v>0</v>
      </c>
      <c r="J45" s="136">
        <f>[38]届出・愛媛県!$AA$6</f>
        <v>0</v>
      </c>
      <c r="K45" s="138">
        <f>[38]届出・愛媛県!$Z$7</f>
        <v>0</v>
      </c>
      <c r="L45" s="255">
        <f>[38]届出・愛媛県!$AA$7</f>
        <v>0</v>
      </c>
      <c r="M45" s="232">
        <f>[38]届出・愛媛県!$Z$8</f>
        <v>0</v>
      </c>
      <c r="N45" s="136">
        <f>[38]届出・愛媛県!$AA$8</f>
        <v>0</v>
      </c>
      <c r="O45" s="117">
        <f>[38]届出・愛媛県!$Z$9</f>
        <v>0</v>
      </c>
      <c r="P45" s="231">
        <f>[38]届出・愛媛県!$AA$9</f>
        <v>0</v>
      </c>
      <c r="Q45" s="251">
        <f>[38]届出・愛媛県!$Z$10</f>
        <v>0</v>
      </c>
      <c r="R45" s="136">
        <f>[38]届出・愛媛県!$AA$10</f>
        <v>0</v>
      </c>
      <c r="S45" s="138">
        <f>[38]届出・愛媛県!$Z$11</f>
        <v>0</v>
      </c>
      <c r="T45" s="231">
        <f>[38]届出・愛媛県!$AA$11</f>
        <v>0</v>
      </c>
      <c r="U45" s="133" t="s">
        <v>140</v>
      </c>
      <c r="V45" s="210" t="s">
        <v>271</v>
      </c>
      <c r="W45" s="267">
        <f>[38]届出・愛媛県!$Z$12</f>
        <v>0</v>
      </c>
      <c r="X45" s="138">
        <f>[38]届出・愛媛県!$AA$12</f>
        <v>0</v>
      </c>
      <c r="Y45" s="117">
        <f>[38]届出・愛媛県!$Z$13</f>
        <v>0</v>
      </c>
      <c r="Z45" s="139">
        <f>[38]届出・愛媛県!$AA$13</f>
        <v>0</v>
      </c>
      <c r="AA45" s="140">
        <f>[38]届出・愛媛県!$Z$14</f>
        <v>0</v>
      </c>
      <c r="AB45" s="134">
        <f>[38]届出・愛媛県!$AA$14</f>
        <v>0</v>
      </c>
      <c r="AC45" s="135">
        <f>[38]届出・愛媛県!$Z$15</f>
        <v>0</v>
      </c>
      <c r="AD45" s="138">
        <f>[38]届出・愛媛県!$AA$15</f>
        <v>0</v>
      </c>
      <c r="AE45" s="135">
        <f>[38]届出・愛媛県!$Z$16</f>
        <v>1</v>
      </c>
      <c r="AF45" s="138">
        <f>[38]届出・愛媛県!$AA$16</f>
        <v>1</v>
      </c>
      <c r="AG45" s="142">
        <f>[38]届出・愛媛県!$Z$17</f>
        <v>0</v>
      </c>
      <c r="AH45" s="136">
        <f>[38]届出・愛媛県!$AA$17</f>
        <v>0</v>
      </c>
      <c r="AI45" s="117">
        <f>[38]届出・愛媛県!$Z$18</f>
        <v>1</v>
      </c>
      <c r="AJ45" s="141">
        <f>[38]届出・愛媛県!$AA$18</f>
        <v>1</v>
      </c>
      <c r="AK45" s="137">
        <f>[38]届出・愛媛県!$Z$19</f>
        <v>1</v>
      </c>
      <c r="AL45" s="138">
        <f>[38]届出・愛媛県!$AA$19</f>
        <v>2</v>
      </c>
      <c r="AM45" s="142">
        <f>[38]届出・愛媛県!$Z$20</f>
        <v>0</v>
      </c>
      <c r="AN45" s="136">
        <f>[38]届出・愛媛県!$AA$20</f>
        <v>0</v>
      </c>
      <c r="AO45" s="133" t="s">
        <v>140</v>
      </c>
      <c r="AP45" s="210" t="s">
        <v>271</v>
      </c>
      <c r="AQ45" s="137">
        <f>[38]届出・愛媛県!$Z$21</f>
        <v>0</v>
      </c>
      <c r="AR45" s="136">
        <f>[38]届出・愛媛県!$AA$21</f>
        <v>0</v>
      </c>
      <c r="AS45" s="117">
        <f>[38]届出・愛媛県!$Z$22</f>
        <v>0</v>
      </c>
      <c r="AT45" s="134">
        <f>[38]届出・愛媛県!$AA$22</f>
        <v>0</v>
      </c>
      <c r="AU45" s="117">
        <f>[38]届出・愛媛県!$Z$23</f>
        <v>0</v>
      </c>
      <c r="AV45" s="134">
        <f>[38]届出・愛媛県!$AA$23</f>
        <v>0</v>
      </c>
      <c r="AW45" s="117">
        <f>[38]届出・愛媛県!$Z$24</f>
        <v>0</v>
      </c>
      <c r="AX45" s="134">
        <f>[38]届出・愛媛県!$AA$24</f>
        <v>0</v>
      </c>
      <c r="AY45" s="117">
        <f>[38]届出・愛媛県!$Z$25</f>
        <v>0</v>
      </c>
      <c r="AZ45" s="134">
        <f>[38]届出・愛媛県!$AA$25</f>
        <v>0</v>
      </c>
      <c r="BA45" s="117">
        <f>[38]届出・愛媛県!$Z$26</f>
        <v>0</v>
      </c>
      <c r="BB45" s="134">
        <f>[38]届出・愛媛県!$AA$26</f>
        <v>0</v>
      </c>
      <c r="BC45" s="117">
        <f>[38]届出・愛媛県!$Z$27</f>
        <v>0</v>
      </c>
      <c r="BD45" s="134">
        <f>[38]届出・愛媛県!$AA$27</f>
        <v>0</v>
      </c>
      <c r="BE45" s="117">
        <f>[38]届出・愛媛県!$Z$28</f>
        <v>0</v>
      </c>
      <c r="BF45" s="134">
        <f>[38]届出・愛媛県!$AA$28</f>
        <v>0</v>
      </c>
      <c r="BG45" s="117">
        <f>[38]届出・愛媛県!$Z$29</f>
        <v>0</v>
      </c>
      <c r="BH45" s="134">
        <f>[38]届出・愛媛県!$AA$29</f>
        <v>0</v>
      </c>
      <c r="BI45" s="133" t="s">
        <v>140</v>
      </c>
      <c r="BJ45" s="210" t="s">
        <v>271</v>
      </c>
      <c r="BK45" s="135">
        <f>[38]届出・愛媛県!$Z$30</f>
        <v>0</v>
      </c>
      <c r="BL45" s="138">
        <f>[38]届出・愛媛県!$AA$30</f>
        <v>0</v>
      </c>
      <c r="BM45" s="117">
        <f>[38]届出・愛媛県!$Z$31</f>
        <v>0</v>
      </c>
      <c r="BN45" s="134">
        <f>[38]届出・愛媛県!$AA$31</f>
        <v>0</v>
      </c>
      <c r="BO45" s="117">
        <f>[38]届出・愛媛県!$Z$32</f>
        <v>0</v>
      </c>
      <c r="BP45" s="134">
        <f>[38]届出・愛媛県!$AA$32</f>
        <v>0</v>
      </c>
      <c r="BQ45" s="117">
        <f>[38]届出・愛媛県!$Z$33</f>
        <v>0</v>
      </c>
      <c r="BR45" s="141">
        <f>[38]届出・愛媛県!$AA$33</f>
        <v>0</v>
      </c>
      <c r="BS45" s="146">
        <f>[38]届出・愛媛県!$Z$34</f>
        <v>0</v>
      </c>
      <c r="BT45" s="134">
        <f>[38]届出・愛媛県!$AA$34</f>
        <v>0</v>
      </c>
      <c r="BU45" s="117">
        <f>[38]届出・愛媛県!$Z$35</f>
        <v>0</v>
      </c>
      <c r="BV45" s="134">
        <f>[38]届出・愛媛県!$AA$35</f>
        <v>0</v>
      </c>
      <c r="BW45" s="117">
        <f>[38]届出・愛媛県!$Z$36</f>
        <v>0</v>
      </c>
      <c r="BX45" s="134">
        <f>[38]届出・愛媛県!$AA$36</f>
        <v>0</v>
      </c>
      <c r="BY45" s="117">
        <f>[38]届出・愛媛県!$Z$37</f>
        <v>113</v>
      </c>
      <c r="BZ45" s="145">
        <f>[38]届出・愛媛県!$AA$37</f>
        <v>130</v>
      </c>
      <c r="CA45" s="142">
        <f>[38]届出・愛媛県!$Z$38</f>
        <v>0</v>
      </c>
      <c r="CB45" s="136">
        <f>[38]届出・愛媛県!$AA$38</f>
        <v>0</v>
      </c>
      <c r="CC45" s="133" t="s">
        <v>140</v>
      </c>
      <c r="CD45" s="210" t="s">
        <v>271</v>
      </c>
      <c r="CE45" s="117">
        <f>[38]届出・愛媛県!$Z$39</f>
        <v>0</v>
      </c>
      <c r="CF45" s="134">
        <f>[38]届出・愛媛県!$AA$39</f>
        <v>0</v>
      </c>
      <c r="CG45" s="135">
        <f>[38]届出・愛媛県!$Z$40</f>
        <v>0</v>
      </c>
      <c r="CH45" s="136">
        <f>[38]届出・愛媛県!$AA$40</f>
        <v>0</v>
      </c>
      <c r="CI45" s="137">
        <f>[38]届出・愛媛県!$Z$41</f>
        <v>1</v>
      </c>
      <c r="CJ45" s="136">
        <f>[38]届出・愛媛県!$AA$41</f>
        <v>190</v>
      </c>
      <c r="CK45" s="117">
        <f>[38]届出・愛媛県!$Z$42</f>
        <v>0</v>
      </c>
      <c r="CL45" s="134">
        <f>[38]届出・愛媛県!$AA$42</f>
        <v>0</v>
      </c>
      <c r="CM45" s="117">
        <f>[38]届出・愛媛県!$Z$43</f>
        <v>1</v>
      </c>
      <c r="CN45" s="134">
        <f>[38]届出・愛媛県!$AA$43</f>
        <v>1350</v>
      </c>
      <c r="CO45" s="117">
        <f>[38]届出・愛媛県!$Z$44</f>
        <v>0</v>
      </c>
      <c r="CP45" s="134">
        <f>[38]届出・愛媛県!$AA$44</f>
        <v>0</v>
      </c>
      <c r="CQ45" s="137">
        <f>[38]届出・愛媛県!$Z$45</f>
        <v>0</v>
      </c>
      <c r="CR45" s="136">
        <f>[38]届出・愛媛県!$AA$45</f>
        <v>0</v>
      </c>
      <c r="CS45" s="135">
        <f>[38]届出・愛媛県!$Z$46</f>
        <v>0</v>
      </c>
      <c r="CT45" s="136">
        <f>[38]届出・愛媛県!$AA$46</f>
        <v>0</v>
      </c>
      <c r="CU45" s="133" t="s">
        <v>140</v>
      </c>
      <c r="CV45" s="210" t="s">
        <v>271</v>
      </c>
      <c r="CW45" s="135">
        <f>[38]届出・愛媛県!$Z$47</f>
        <v>0</v>
      </c>
      <c r="CX45" s="136">
        <f>[38]届出・愛媛県!$AA$47</f>
        <v>0</v>
      </c>
      <c r="CY45" s="137">
        <f>[38]届出・愛媛県!$Z$51</f>
        <v>0</v>
      </c>
      <c r="CZ45" s="134">
        <f>[38]届出・愛媛県!$AA$51</f>
        <v>0</v>
      </c>
      <c r="DA45" s="137">
        <f>[38]届出・愛媛県!$Z$48</f>
        <v>0</v>
      </c>
      <c r="DB45" s="138">
        <f>[38]届出・愛媛県!$AA$48</f>
        <v>0</v>
      </c>
      <c r="DC45" s="117">
        <f>[38]届出・愛媛県!$Z$49</f>
        <v>0</v>
      </c>
      <c r="DD45" s="134">
        <f>[38]届出・愛媛県!$AA$49</f>
        <v>0</v>
      </c>
    </row>
    <row r="46" spans="1:108" s="77" customFormat="1" x14ac:dyDescent="0.15">
      <c r="A46" s="133" t="s">
        <v>59</v>
      </c>
      <c r="B46" s="210" t="s">
        <v>183</v>
      </c>
      <c r="C46" s="117">
        <f>[39]届出・高知県!$Z$3</f>
        <v>0</v>
      </c>
      <c r="D46" s="231">
        <f>[39]届出・高知県!$AA$3</f>
        <v>0</v>
      </c>
      <c r="E46" s="232">
        <f>[39]届出・高知県!$Z$4</f>
        <v>0</v>
      </c>
      <c r="F46" s="136">
        <f>[39]届出・高知県!$AA$4</f>
        <v>0</v>
      </c>
      <c r="G46" s="245">
        <f>[39]届出・高知県!$Z$5</f>
        <v>0</v>
      </c>
      <c r="H46" s="231">
        <f>[39]届出・高知県!$AA$5</f>
        <v>0</v>
      </c>
      <c r="I46" s="251">
        <f>[39]届出・高知県!$Z$6</f>
        <v>0</v>
      </c>
      <c r="J46" s="136">
        <f>[39]届出・高知県!$AA$6</f>
        <v>0</v>
      </c>
      <c r="K46" s="138">
        <f>[39]届出・高知県!$Z$7</f>
        <v>0</v>
      </c>
      <c r="L46" s="255">
        <f>[39]届出・高知県!$AA$7</f>
        <v>0</v>
      </c>
      <c r="M46" s="232">
        <f>[39]届出・高知県!$Z$8</f>
        <v>0</v>
      </c>
      <c r="N46" s="136">
        <f>[39]届出・高知県!$AA$8</f>
        <v>0</v>
      </c>
      <c r="O46" s="117">
        <f>[39]届出・高知県!$Z$9</f>
        <v>0</v>
      </c>
      <c r="P46" s="231">
        <f>[39]届出・高知県!$AA$9</f>
        <v>0</v>
      </c>
      <c r="Q46" s="251">
        <f>[39]届出・高知県!$Z$10</f>
        <v>0</v>
      </c>
      <c r="R46" s="136">
        <f>[39]届出・高知県!$AA$10</f>
        <v>0</v>
      </c>
      <c r="S46" s="138">
        <f>[39]届出・高知県!$Z$11</f>
        <v>0</v>
      </c>
      <c r="T46" s="231">
        <f>[39]届出・高知県!$AA$11</f>
        <v>0</v>
      </c>
      <c r="U46" s="133" t="s">
        <v>59</v>
      </c>
      <c r="V46" s="210" t="s">
        <v>272</v>
      </c>
      <c r="W46" s="267">
        <f>[39]届出・高知県!$Z$12</f>
        <v>0</v>
      </c>
      <c r="X46" s="138">
        <f>[39]届出・高知県!$AA$12</f>
        <v>0</v>
      </c>
      <c r="Y46" s="117">
        <f>[39]届出・高知県!$Z$13</f>
        <v>0</v>
      </c>
      <c r="Z46" s="139">
        <f>[39]届出・高知県!$AA$13</f>
        <v>0</v>
      </c>
      <c r="AA46" s="140">
        <f>[39]届出・高知県!$Z$14</f>
        <v>0</v>
      </c>
      <c r="AB46" s="134">
        <f>[39]届出・高知県!$AA$14</f>
        <v>0</v>
      </c>
      <c r="AC46" s="135">
        <f>[39]届出・高知県!$Z$15</f>
        <v>0</v>
      </c>
      <c r="AD46" s="138">
        <f>[39]届出・高知県!$AA$15</f>
        <v>0</v>
      </c>
      <c r="AE46" s="135">
        <f>[39]届出・高知県!$Z$16</f>
        <v>2</v>
      </c>
      <c r="AF46" s="138">
        <f>[39]届出・高知県!$AA$16</f>
        <v>2</v>
      </c>
      <c r="AG46" s="142">
        <f>[39]届出・高知県!$Z$17</f>
        <v>0</v>
      </c>
      <c r="AH46" s="136">
        <f>[39]届出・高知県!$AA$17</f>
        <v>0</v>
      </c>
      <c r="AI46" s="117">
        <f>[39]届出・高知県!$Z$18</f>
        <v>0</v>
      </c>
      <c r="AJ46" s="141">
        <f>[39]届出・高知県!$AA$18</f>
        <v>0</v>
      </c>
      <c r="AK46" s="137">
        <f>[39]届出・高知県!$Z$19</f>
        <v>0</v>
      </c>
      <c r="AL46" s="138">
        <f>[39]届出・高知県!$AA$19</f>
        <v>0</v>
      </c>
      <c r="AM46" s="142">
        <f>[39]届出・高知県!$Z$20</f>
        <v>0</v>
      </c>
      <c r="AN46" s="136">
        <f>[39]届出・高知県!$AA$20</f>
        <v>0</v>
      </c>
      <c r="AO46" s="133" t="s">
        <v>59</v>
      </c>
      <c r="AP46" s="210" t="s">
        <v>272</v>
      </c>
      <c r="AQ46" s="137">
        <f>[39]届出・高知県!$Z$21</f>
        <v>0</v>
      </c>
      <c r="AR46" s="136">
        <f>[39]届出・高知県!$AA$21</f>
        <v>0</v>
      </c>
      <c r="AS46" s="117">
        <f>[39]届出・高知県!$Z$22</f>
        <v>0</v>
      </c>
      <c r="AT46" s="134">
        <f>[39]届出・高知県!$AA$22</f>
        <v>0</v>
      </c>
      <c r="AU46" s="117">
        <f>[39]届出・高知県!$Z$23</f>
        <v>0</v>
      </c>
      <c r="AV46" s="134">
        <f>[39]届出・高知県!$AA$23</f>
        <v>0</v>
      </c>
      <c r="AW46" s="117">
        <f>[39]届出・高知県!$Z$24</f>
        <v>0</v>
      </c>
      <c r="AX46" s="134">
        <f>[39]届出・高知県!$AA$24</f>
        <v>0</v>
      </c>
      <c r="AY46" s="117">
        <f>[39]届出・高知県!$Z$25</f>
        <v>0</v>
      </c>
      <c r="AZ46" s="134">
        <f>[39]届出・高知県!$AA$25</f>
        <v>0</v>
      </c>
      <c r="BA46" s="117">
        <f>[39]届出・高知県!$Z$26</f>
        <v>0</v>
      </c>
      <c r="BB46" s="134">
        <f>[39]届出・高知県!$AA$26</f>
        <v>0</v>
      </c>
      <c r="BC46" s="117">
        <f>[39]届出・高知県!$Z$27</f>
        <v>0</v>
      </c>
      <c r="BD46" s="134">
        <f>[39]届出・高知県!$AA$27</f>
        <v>0</v>
      </c>
      <c r="BE46" s="117">
        <f>[39]届出・高知県!$Z$28</f>
        <v>0</v>
      </c>
      <c r="BF46" s="134">
        <f>[39]届出・高知県!$AA$28</f>
        <v>0</v>
      </c>
      <c r="BG46" s="117">
        <f>[39]届出・高知県!$Z$29</f>
        <v>0</v>
      </c>
      <c r="BH46" s="134">
        <f>[39]届出・高知県!$AA$29</f>
        <v>0</v>
      </c>
      <c r="BI46" s="133" t="s">
        <v>59</v>
      </c>
      <c r="BJ46" s="210" t="s">
        <v>272</v>
      </c>
      <c r="BK46" s="135">
        <f>[39]届出・高知県!$Z$30</f>
        <v>0</v>
      </c>
      <c r="BL46" s="138">
        <f>[39]届出・高知県!$AA$30</f>
        <v>0</v>
      </c>
      <c r="BM46" s="117">
        <f>[39]届出・高知県!$Z$31</f>
        <v>0</v>
      </c>
      <c r="BN46" s="134">
        <f>[39]届出・高知県!$AA$31</f>
        <v>0</v>
      </c>
      <c r="BO46" s="117">
        <f>[39]届出・高知県!$Z$32</f>
        <v>0</v>
      </c>
      <c r="BP46" s="134">
        <f>[39]届出・高知県!$AA$32</f>
        <v>0</v>
      </c>
      <c r="BQ46" s="117">
        <f>[39]届出・高知県!$Z$33</f>
        <v>0</v>
      </c>
      <c r="BR46" s="141">
        <f>[39]届出・高知県!$AA$33</f>
        <v>0</v>
      </c>
      <c r="BS46" s="146">
        <f>[39]届出・高知県!$Z$34</f>
        <v>0</v>
      </c>
      <c r="BT46" s="134">
        <f>[39]届出・高知県!$AA$34</f>
        <v>0</v>
      </c>
      <c r="BU46" s="117">
        <f>[39]届出・高知県!$Z$35</f>
        <v>0</v>
      </c>
      <c r="BV46" s="134">
        <f>[39]届出・高知県!$AA$35</f>
        <v>0</v>
      </c>
      <c r="BW46" s="117">
        <f>[39]届出・高知県!$Z$36</f>
        <v>0</v>
      </c>
      <c r="BX46" s="134">
        <f>[39]届出・高知県!$AA$36</f>
        <v>0</v>
      </c>
      <c r="BY46" s="117">
        <f>[39]届出・高知県!$Z$37</f>
        <v>0</v>
      </c>
      <c r="BZ46" s="145">
        <f>[39]届出・高知県!$AA$37</f>
        <v>0</v>
      </c>
      <c r="CA46" s="142">
        <f>[39]届出・高知県!$Z$38</f>
        <v>0</v>
      </c>
      <c r="CB46" s="136">
        <f>[39]届出・高知県!$AA$38</f>
        <v>0</v>
      </c>
      <c r="CC46" s="133" t="s">
        <v>59</v>
      </c>
      <c r="CD46" s="210" t="s">
        <v>272</v>
      </c>
      <c r="CE46" s="117">
        <f>[39]届出・高知県!$Z$39</f>
        <v>0</v>
      </c>
      <c r="CF46" s="134">
        <f>[39]届出・高知県!$AA$39</f>
        <v>0</v>
      </c>
      <c r="CG46" s="135">
        <f>[39]届出・高知県!$Z$40</f>
        <v>2</v>
      </c>
      <c r="CH46" s="136">
        <f>[39]届出・高知県!$AA$40</f>
        <v>101</v>
      </c>
      <c r="CI46" s="137">
        <f>[39]届出・高知県!$Z$41</f>
        <v>2</v>
      </c>
      <c r="CJ46" s="136">
        <f>[39]届出・高知県!$AA$41</f>
        <v>101</v>
      </c>
      <c r="CK46" s="117">
        <f>[39]届出・高知県!$Z$42</f>
        <v>0</v>
      </c>
      <c r="CL46" s="134">
        <f>[39]届出・高知県!$AA$42</f>
        <v>0</v>
      </c>
      <c r="CM46" s="117">
        <f>[39]届出・高知県!$Z$43</f>
        <v>0</v>
      </c>
      <c r="CN46" s="134">
        <f>[39]届出・高知県!$AA$43</f>
        <v>0</v>
      </c>
      <c r="CO46" s="117">
        <f>[39]届出・高知県!$Z$44</f>
        <v>0</v>
      </c>
      <c r="CP46" s="134">
        <f>[39]届出・高知県!$AA$44</f>
        <v>0</v>
      </c>
      <c r="CQ46" s="137">
        <f>[39]届出・高知県!$Z$45</f>
        <v>0</v>
      </c>
      <c r="CR46" s="136">
        <f>[39]届出・高知県!$AA$45</f>
        <v>0</v>
      </c>
      <c r="CS46" s="135">
        <f>[39]届出・高知県!$Z$46</f>
        <v>0</v>
      </c>
      <c r="CT46" s="136">
        <f>[39]届出・高知県!$AA$46</f>
        <v>0</v>
      </c>
      <c r="CU46" s="133" t="s">
        <v>59</v>
      </c>
      <c r="CV46" s="210" t="s">
        <v>272</v>
      </c>
      <c r="CW46" s="135">
        <f>[39]届出・高知県!$Z$47</f>
        <v>0</v>
      </c>
      <c r="CX46" s="136">
        <f>[39]届出・高知県!$AA$47</f>
        <v>0</v>
      </c>
      <c r="CY46" s="137">
        <f>[39]届出・高知県!$Z$51</f>
        <v>0</v>
      </c>
      <c r="CZ46" s="134">
        <f>[39]届出・高知県!$AA$51</f>
        <v>0</v>
      </c>
      <c r="DA46" s="137">
        <f>[39]届出・高知県!$Z$48</f>
        <v>0</v>
      </c>
      <c r="DB46" s="138">
        <f>[39]届出・高知県!$AA$48</f>
        <v>0</v>
      </c>
      <c r="DC46" s="117">
        <f>[39]届出・高知県!$Z$49</f>
        <v>0</v>
      </c>
      <c r="DD46" s="134">
        <f>[39]届出・高知県!$AA$49</f>
        <v>0</v>
      </c>
    </row>
    <row r="47" spans="1:108" s="77" customFormat="1" ht="18" thickBot="1" x14ac:dyDescent="0.2">
      <c r="A47" s="147" t="s">
        <v>60</v>
      </c>
      <c r="B47" s="211" t="s">
        <v>182</v>
      </c>
      <c r="C47" s="163">
        <f>[40]届出・福岡県!$Z$3</f>
        <v>5</v>
      </c>
      <c r="D47" s="233">
        <f>[40]届出・福岡県!$AA$3</f>
        <v>5</v>
      </c>
      <c r="E47" s="238">
        <f>[40]届出・福岡県!$Z$4</f>
        <v>0</v>
      </c>
      <c r="F47" s="151">
        <f>[40]届出・福岡県!$AA$4</f>
        <v>0</v>
      </c>
      <c r="G47" s="246">
        <f>[40]届出・福岡県!$Z$5</f>
        <v>0</v>
      </c>
      <c r="H47" s="233">
        <f>[40]届出・福岡県!$AA$5</f>
        <v>0</v>
      </c>
      <c r="I47" s="252">
        <f>[40]届出・福岡県!$Z$6</f>
        <v>0</v>
      </c>
      <c r="J47" s="151">
        <f>[40]届出・福岡県!$AA$6</f>
        <v>0</v>
      </c>
      <c r="K47" s="153">
        <f>[40]届出・福岡県!$Z$7</f>
        <v>0</v>
      </c>
      <c r="L47" s="256">
        <f>[40]届出・福岡県!$AA$7</f>
        <v>0</v>
      </c>
      <c r="M47" s="234">
        <f>[40]届出・福岡県!$Z$8</f>
        <v>3</v>
      </c>
      <c r="N47" s="151">
        <f>[40]届出・福岡県!$AA$8</f>
        <v>5</v>
      </c>
      <c r="O47" s="148">
        <f>[40]届出・福岡県!$Z$9</f>
        <v>2</v>
      </c>
      <c r="P47" s="233">
        <f>[40]届出・福岡県!$AA$9</f>
        <v>2</v>
      </c>
      <c r="Q47" s="261">
        <f>[40]届出・福岡県!$Z$10</f>
        <v>0</v>
      </c>
      <c r="R47" s="151">
        <f>[40]届出・福岡県!$AA$10</f>
        <v>0</v>
      </c>
      <c r="S47" s="153">
        <f>[40]届出・福岡県!$Z$11</f>
        <v>0</v>
      </c>
      <c r="T47" s="233">
        <f>[40]届出・福岡県!$AA$11</f>
        <v>0</v>
      </c>
      <c r="U47" s="147" t="s">
        <v>60</v>
      </c>
      <c r="V47" s="211" t="s">
        <v>273</v>
      </c>
      <c r="W47" s="268">
        <f>[40]届出・福岡県!$Z$12</f>
        <v>0</v>
      </c>
      <c r="X47" s="153">
        <f>[40]届出・福岡県!$AA$12</f>
        <v>0</v>
      </c>
      <c r="Y47" s="148">
        <f>[40]届出・福岡県!$Z$13</f>
        <v>1</v>
      </c>
      <c r="Z47" s="154">
        <f>[40]届出・福岡県!$AA$13</f>
        <v>1</v>
      </c>
      <c r="AA47" s="155">
        <f>[40]届出・福岡県!$Z$14</f>
        <v>0</v>
      </c>
      <c r="AB47" s="149">
        <f>[40]届出・福岡県!$AA$14</f>
        <v>0</v>
      </c>
      <c r="AC47" s="150">
        <f>[40]届出・福岡県!$Z$15</f>
        <v>0</v>
      </c>
      <c r="AD47" s="153">
        <f>[40]届出・福岡県!$AA$15</f>
        <v>0</v>
      </c>
      <c r="AE47" s="150">
        <f>[40]届出・福岡県!$Z$16</f>
        <v>12</v>
      </c>
      <c r="AF47" s="153">
        <f>[40]届出・福岡県!$AA$16</f>
        <v>14</v>
      </c>
      <c r="AG47" s="157">
        <f>[40]届出・福岡県!$Z$17</f>
        <v>0</v>
      </c>
      <c r="AH47" s="151">
        <f>[40]届出・福岡県!$AA$17</f>
        <v>0</v>
      </c>
      <c r="AI47" s="148">
        <f>[40]届出・福岡県!$Z$18</f>
        <v>0</v>
      </c>
      <c r="AJ47" s="156">
        <f>[40]届出・福岡県!$AA$18</f>
        <v>0</v>
      </c>
      <c r="AK47" s="152">
        <f>[40]届出・福岡県!$Z$19</f>
        <v>0</v>
      </c>
      <c r="AL47" s="153">
        <f>[40]届出・福岡県!$AA$19</f>
        <v>0</v>
      </c>
      <c r="AM47" s="157">
        <f>[40]届出・福岡県!$Z$20</f>
        <v>0</v>
      </c>
      <c r="AN47" s="151">
        <f>[40]届出・福岡県!$AA$20</f>
        <v>0</v>
      </c>
      <c r="AO47" s="147" t="s">
        <v>60</v>
      </c>
      <c r="AP47" s="211" t="s">
        <v>273</v>
      </c>
      <c r="AQ47" s="152">
        <f>[40]届出・福岡県!$Z$21</f>
        <v>0</v>
      </c>
      <c r="AR47" s="151">
        <f>[40]届出・福岡県!$AA$21</f>
        <v>0</v>
      </c>
      <c r="AS47" s="148">
        <f>[40]届出・福岡県!$Z$22</f>
        <v>0</v>
      </c>
      <c r="AT47" s="149">
        <f>[40]届出・福岡県!$AA$22</f>
        <v>0</v>
      </c>
      <c r="AU47" s="148">
        <f>[40]届出・福岡県!$Z$23</f>
        <v>0</v>
      </c>
      <c r="AV47" s="149">
        <f>[40]届出・福岡県!$AA$23</f>
        <v>0</v>
      </c>
      <c r="AW47" s="148">
        <f>[40]届出・福岡県!$Z$24</f>
        <v>3</v>
      </c>
      <c r="AX47" s="149">
        <f>[40]届出・福岡県!$AA$24</f>
        <v>3</v>
      </c>
      <c r="AY47" s="148">
        <f>[40]届出・福岡県!$Z$25</f>
        <v>0</v>
      </c>
      <c r="AZ47" s="149">
        <f>[40]届出・福岡県!$AA$25</f>
        <v>0</v>
      </c>
      <c r="BA47" s="148">
        <f>[40]届出・福岡県!$Z$26</f>
        <v>0</v>
      </c>
      <c r="BB47" s="149">
        <f>[40]届出・福岡県!$AA$26</f>
        <v>0</v>
      </c>
      <c r="BC47" s="148">
        <f>[40]届出・福岡県!$Z$27</f>
        <v>0</v>
      </c>
      <c r="BD47" s="149">
        <f>[40]届出・福岡県!$AA$27</f>
        <v>0</v>
      </c>
      <c r="BE47" s="148">
        <f>[40]届出・福岡県!$Z$28</f>
        <v>0</v>
      </c>
      <c r="BF47" s="149">
        <f>[40]届出・福岡県!$AA$28</f>
        <v>0</v>
      </c>
      <c r="BG47" s="148">
        <f>[40]届出・福岡県!$Z$29</f>
        <v>0</v>
      </c>
      <c r="BH47" s="149">
        <f>[40]届出・福岡県!$AA$29</f>
        <v>0</v>
      </c>
      <c r="BI47" s="147" t="s">
        <v>60</v>
      </c>
      <c r="BJ47" s="211" t="s">
        <v>273</v>
      </c>
      <c r="BK47" s="150">
        <f>[40]届出・福岡県!$Z$30</f>
        <v>0</v>
      </c>
      <c r="BL47" s="153">
        <f>[40]届出・福岡県!$AA$30</f>
        <v>0</v>
      </c>
      <c r="BM47" s="148">
        <f>[40]届出・福岡県!$Z$31</f>
        <v>0</v>
      </c>
      <c r="BN47" s="149">
        <f>[40]届出・福岡県!$AA$31</f>
        <v>0</v>
      </c>
      <c r="BO47" s="148">
        <f>[40]届出・福岡県!$Z$32</f>
        <v>0</v>
      </c>
      <c r="BP47" s="149">
        <f>[40]届出・福岡県!$AA$32</f>
        <v>0</v>
      </c>
      <c r="BQ47" s="148">
        <f>[40]届出・福岡県!$Z$33</f>
        <v>0</v>
      </c>
      <c r="BR47" s="156">
        <f>[40]届出・福岡県!$AA$33</f>
        <v>0</v>
      </c>
      <c r="BS47" s="158">
        <f>[40]届出・福岡県!$Z$34</f>
        <v>0</v>
      </c>
      <c r="BT47" s="149">
        <f>[40]届出・福岡県!$AA$34</f>
        <v>0</v>
      </c>
      <c r="BU47" s="148">
        <f>[40]届出・福岡県!$Z$35</f>
        <v>0</v>
      </c>
      <c r="BV47" s="149">
        <f>[40]届出・福岡県!$AA$35</f>
        <v>0</v>
      </c>
      <c r="BW47" s="148">
        <f>[40]届出・福岡県!$Z$36</f>
        <v>1</v>
      </c>
      <c r="BX47" s="149">
        <f>[40]届出・福岡県!$AA$36</f>
        <v>10</v>
      </c>
      <c r="BY47" s="148">
        <f>[40]届出・福岡県!$Z$37</f>
        <v>22</v>
      </c>
      <c r="BZ47" s="159">
        <f>[40]届出・福岡県!$AA$37</f>
        <v>24</v>
      </c>
      <c r="CA47" s="157">
        <f>[40]届出・福岡県!$Z$38</f>
        <v>0</v>
      </c>
      <c r="CB47" s="151">
        <f>[40]届出・福岡県!$AA$38</f>
        <v>0</v>
      </c>
      <c r="CC47" s="147" t="s">
        <v>60</v>
      </c>
      <c r="CD47" s="211" t="s">
        <v>273</v>
      </c>
      <c r="CE47" s="148">
        <f>[40]届出・福岡県!$Z$39</f>
        <v>1</v>
      </c>
      <c r="CF47" s="149">
        <f>[40]届出・福岡県!$AA$39</f>
        <v>1</v>
      </c>
      <c r="CG47" s="150">
        <f>[40]届出・福岡県!$Z$40</f>
        <v>0</v>
      </c>
      <c r="CH47" s="151">
        <f>[40]届出・福岡県!$AA$40</f>
        <v>0</v>
      </c>
      <c r="CI47" s="152">
        <f>[40]届出・福岡県!$Z$41</f>
        <v>1</v>
      </c>
      <c r="CJ47" s="151">
        <f>[40]届出・福岡県!$AA$41</f>
        <v>90</v>
      </c>
      <c r="CK47" s="148">
        <f>[40]届出・福岡県!$Z$42</f>
        <v>0</v>
      </c>
      <c r="CL47" s="149">
        <f>[40]届出・福岡県!$AA$42</f>
        <v>0</v>
      </c>
      <c r="CM47" s="148">
        <f>[40]届出・福岡県!$Z$43</f>
        <v>0</v>
      </c>
      <c r="CN47" s="149">
        <f>[40]届出・福岡県!$AA$43</f>
        <v>0</v>
      </c>
      <c r="CO47" s="148">
        <f>[40]届出・福岡県!$Z$44</f>
        <v>0</v>
      </c>
      <c r="CP47" s="149">
        <f>[40]届出・福岡県!$AA$44</f>
        <v>0</v>
      </c>
      <c r="CQ47" s="152">
        <f>[40]届出・福岡県!$Z$45</f>
        <v>0</v>
      </c>
      <c r="CR47" s="151">
        <f>[40]届出・福岡県!$AA$45</f>
        <v>0</v>
      </c>
      <c r="CS47" s="150">
        <f>[40]届出・福岡県!$Z$46</f>
        <v>0</v>
      </c>
      <c r="CT47" s="151">
        <f>[40]届出・福岡県!$AA$46</f>
        <v>0</v>
      </c>
      <c r="CU47" s="147" t="s">
        <v>60</v>
      </c>
      <c r="CV47" s="211" t="s">
        <v>273</v>
      </c>
      <c r="CW47" s="150">
        <f>[40]届出・福岡県!$Z$47</f>
        <v>0</v>
      </c>
      <c r="CX47" s="151">
        <f>[40]届出・福岡県!$AA$47</f>
        <v>0</v>
      </c>
      <c r="CY47" s="152">
        <f>[40]届出・福岡県!$Z$51</f>
        <v>0</v>
      </c>
      <c r="CZ47" s="149">
        <f>[40]届出・福岡県!$AA$51</f>
        <v>0</v>
      </c>
      <c r="DA47" s="152">
        <f>[40]届出・福岡県!$Z$48</f>
        <v>0</v>
      </c>
      <c r="DB47" s="153">
        <f>[40]届出・福岡県!$AA$48</f>
        <v>0</v>
      </c>
      <c r="DC47" s="148">
        <f>[40]届出・福岡県!$Z$49</f>
        <v>0</v>
      </c>
      <c r="DD47" s="149">
        <f>[40]届出・福岡県!$AA$49</f>
        <v>0</v>
      </c>
    </row>
    <row r="48" spans="1:108" s="77" customFormat="1" x14ac:dyDescent="0.15">
      <c r="A48" s="116" t="s">
        <v>61</v>
      </c>
      <c r="B48" s="209" t="s">
        <v>181</v>
      </c>
      <c r="C48" s="119">
        <f>[41]届出・佐賀県!$Z$3</f>
        <v>1</v>
      </c>
      <c r="D48" s="235">
        <f>[41]届出・佐賀県!$AA$3</f>
        <v>1</v>
      </c>
      <c r="E48" s="230">
        <f>[41]届出・佐賀県!$Z$4</f>
        <v>0</v>
      </c>
      <c r="F48" s="121">
        <f>[41]届出・佐賀県!$AA$4</f>
        <v>0</v>
      </c>
      <c r="G48" s="247">
        <f>[41]届出・佐賀県!$Z$5</f>
        <v>0</v>
      </c>
      <c r="H48" s="235">
        <f>[41]届出・佐賀県!$AA$5</f>
        <v>0</v>
      </c>
      <c r="I48" s="253">
        <f>[41]届出・佐賀県!$Z$6</f>
        <v>0</v>
      </c>
      <c r="J48" s="121">
        <f>[41]届出・佐賀県!$AA$6</f>
        <v>0</v>
      </c>
      <c r="K48" s="123">
        <f>[41]届出・佐賀県!$Z$7</f>
        <v>0</v>
      </c>
      <c r="L48" s="257">
        <f>[41]届出・佐賀県!$AA$7</f>
        <v>0</v>
      </c>
      <c r="M48" s="230">
        <f>[41]届出・佐賀県!$Z$8</f>
        <v>0</v>
      </c>
      <c r="N48" s="121">
        <f>[41]届出・佐賀県!$AA$8</f>
        <v>0</v>
      </c>
      <c r="O48" s="119">
        <f>[41]届出・佐賀県!$Z$9</f>
        <v>1</v>
      </c>
      <c r="P48" s="235">
        <f>[41]届出・佐賀県!$AA$9</f>
        <v>1</v>
      </c>
      <c r="Q48" s="253">
        <f>[41]届出・佐賀県!$Z$10</f>
        <v>0</v>
      </c>
      <c r="R48" s="121">
        <f>[41]届出・佐賀県!$AA$10</f>
        <v>0</v>
      </c>
      <c r="S48" s="123">
        <f>[41]届出・佐賀県!$Z$11</f>
        <v>0</v>
      </c>
      <c r="T48" s="235">
        <f>[41]届出・佐賀県!$AA$11</f>
        <v>0</v>
      </c>
      <c r="U48" s="116" t="s">
        <v>61</v>
      </c>
      <c r="V48" s="209" t="s">
        <v>274</v>
      </c>
      <c r="W48" s="266">
        <f>[41]届出・佐賀県!$Z$12</f>
        <v>0</v>
      </c>
      <c r="X48" s="123">
        <f>[41]届出・佐賀県!$AA$12</f>
        <v>0</v>
      </c>
      <c r="Y48" s="119">
        <f>[41]届出・佐賀県!$Z$13</f>
        <v>4</v>
      </c>
      <c r="Z48" s="124">
        <f>[41]届出・佐賀県!$AA$13</f>
        <v>4</v>
      </c>
      <c r="AA48" s="125">
        <f>[41]届出・佐賀県!$Z$14</f>
        <v>0</v>
      </c>
      <c r="AB48" s="118">
        <f>[41]届出・佐賀県!$AA$14</f>
        <v>0</v>
      </c>
      <c r="AC48" s="120">
        <f>[41]届出・佐賀県!$Z$15</f>
        <v>0</v>
      </c>
      <c r="AD48" s="123">
        <f>[41]届出・佐賀県!$AA$15</f>
        <v>0</v>
      </c>
      <c r="AE48" s="120">
        <f>[41]届出・佐賀県!$Z$16</f>
        <v>3</v>
      </c>
      <c r="AF48" s="123">
        <f>[41]届出・佐賀県!$AA$16</f>
        <v>3</v>
      </c>
      <c r="AG48" s="127">
        <f>[41]届出・佐賀県!$Z$17</f>
        <v>0</v>
      </c>
      <c r="AH48" s="121">
        <f>[41]届出・佐賀県!$AA$17</f>
        <v>0</v>
      </c>
      <c r="AI48" s="119">
        <f>[41]届出・佐賀県!$Z$18</f>
        <v>0</v>
      </c>
      <c r="AJ48" s="126">
        <f>[41]届出・佐賀県!$AA$18</f>
        <v>0</v>
      </c>
      <c r="AK48" s="122">
        <f>[41]届出・佐賀県!$Z$19</f>
        <v>1</v>
      </c>
      <c r="AL48" s="123">
        <f>[41]届出・佐賀県!$AA$19</f>
        <v>160</v>
      </c>
      <c r="AM48" s="127">
        <f>[41]届出・佐賀県!$Z$20</f>
        <v>0</v>
      </c>
      <c r="AN48" s="121">
        <f>[41]届出・佐賀県!$AA$20</f>
        <v>0</v>
      </c>
      <c r="AO48" s="116" t="s">
        <v>61</v>
      </c>
      <c r="AP48" s="209" t="s">
        <v>274</v>
      </c>
      <c r="AQ48" s="122">
        <f>[41]届出・佐賀県!$Z$21</f>
        <v>0</v>
      </c>
      <c r="AR48" s="121">
        <f>[41]届出・佐賀県!$AA$21</f>
        <v>0</v>
      </c>
      <c r="AS48" s="119">
        <f>[41]届出・佐賀県!$Z$22</f>
        <v>0</v>
      </c>
      <c r="AT48" s="118">
        <f>[41]届出・佐賀県!$AA$22</f>
        <v>0</v>
      </c>
      <c r="AU48" s="119">
        <f>[41]届出・佐賀県!$Z$23</f>
        <v>0</v>
      </c>
      <c r="AV48" s="118">
        <f>[41]届出・佐賀県!$AA$23</f>
        <v>0</v>
      </c>
      <c r="AW48" s="119">
        <f>[41]届出・佐賀県!$Z$24</f>
        <v>0</v>
      </c>
      <c r="AX48" s="118">
        <f>[41]届出・佐賀県!$AA$24</f>
        <v>0</v>
      </c>
      <c r="AY48" s="119">
        <f>[41]届出・佐賀県!$Z$25</f>
        <v>0</v>
      </c>
      <c r="AZ48" s="118">
        <f>[41]届出・佐賀県!$AA$25</f>
        <v>0</v>
      </c>
      <c r="BA48" s="119">
        <f>[41]届出・佐賀県!$Z$26</f>
        <v>0</v>
      </c>
      <c r="BB48" s="118">
        <f>[41]届出・佐賀県!$AA$26</f>
        <v>0</v>
      </c>
      <c r="BC48" s="119">
        <f>[41]届出・佐賀県!$Z$27</f>
        <v>0</v>
      </c>
      <c r="BD48" s="118">
        <f>[41]届出・佐賀県!$AA$27</f>
        <v>0</v>
      </c>
      <c r="BE48" s="119">
        <f>[41]届出・佐賀県!$Z$28</f>
        <v>0</v>
      </c>
      <c r="BF48" s="118">
        <f>[41]届出・佐賀県!$AA$28</f>
        <v>0</v>
      </c>
      <c r="BG48" s="119">
        <f>[41]届出・佐賀県!$Z$29</f>
        <v>0</v>
      </c>
      <c r="BH48" s="118">
        <f>[41]届出・佐賀県!$AA$29</f>
        <v>0</v>
      </c>
      <c r="BI48" s="116" t="s">
        <v>61</v>
      </c>
      <c r="BJ48" s="209" t="s">
        <v>274</v>
      </c>
      <c r="BK48" s="120">
        <f>[41]届出・佐賀県!$Z$30</f>
        <v>0</v>
      </c>
      <c r="BL48" s="123">
        <f>[41]届出・佐賀県!$AA$30</f>
        <v>0</v>
      </c>
      <c r="BM48" s="119">
        <f>[41]届出・佐賀県!$Z$31</f>
        <v>0</v>
      </c>
      <c r="BN48" s="118">
        <f>[41]届出・佐賀県!$AA$31</f>
        <v>0</v>
      </c>
      <c r="BO48" s="119">
        <f>[41]届出・佐賀県!$Z$32</f>
        <v>0</v>
      </c>
      <c r="BP48" s="118">
        <f>[41]届出・佐賀県!$AA$32</f>
        <v>0</v>
      </c>
      <c r="BQ48" s="119">
        <f>[41]届出・佐賀県!$Z$33</f>
        <v>0</v>
      </c>
      <c r="BR48" s="126">
        <f>[41]届出・佐賀県!$AA$33</f>
        <v>0</v>
      </c>
      <c r="BS48" s="160">
        <f>[41]届出・佐賀県!$Z$34</f>
        <v>0</v>
      </c>
      <c r="BT48" s="118">
        <f>[41]届出・佐賀県!$AA$34</f>
        <v>0</v>
      </c>
      <c r="BU48" s="119">
        <f>[41]届出・佐賀県!$Z$35</f>
        <v>0</v>
      </c>
      <c r="BV48" s="118">
        <f>[41]届出・佐賀県!$AA$35</f>
        <v>0</v>
      </c>
      <c r="BW48" s="119">
        <f>[41]届出・佐賀県!$Z$36</f>
        <v>0</v>
      </c>
      <c r="BX48" s="118">
        <f>[41]届出・佐賀県!$AA$36</f>
        <v>0</v>
      </c>
      <c r="BY48" s="119">
        <f>[41]届出・佐賀県!$Z$37</f>
        <v>5</v>
      </c>
      <c r="BZ48" s="132">
        <f>[41]届出・佐賀県!$AA$37</f>
        <v>5</v>
      </c>
      <c r="CA48" s="127">
        <f>[41]届出・佐賀県!$Z$38</f>
        <v>0</v>
      </c>
      <c r="CB48" s="121">
        <f>[41]届出・佐賀県!$AA$38</f>
        <v>0</v>
      </c>
      <c r="CC48" s="116" t="s">
        <v>61</v>
      </c>
      <c r="CD48" s="209" t="s">
        <v>274</v>
      </c>
      <c r="CE48" s="119">
        <f>[41]届出・佐賀県!$Z$39</f>
        <v>0</v>
      </c>
      <c r="CF48" s="118">
        <f>[41]届出・佐賀県!$AA$39</f>
        <v>0</v>
      </c>
      <c r="CG48" s="120">
        <f>[41]届出・佐賀県!$Z$40</f>
        <v>0</v>
      </c>
      <c r="CH48" s="121">
        <f>[41]届出・佐賀県!$AA$40</f>
        <v>0</v>
      </c>
      <c r="CI48" s="122">
        <f>[41]届出・佐賀県!$Z$41</f>
        <v>1</v>
      </c>
      <c r="CJ48" s="121">
        <f>[41]届出・佐賀県!$AA$41</f>
        <v>1</v>
      </c>
      <c r="CK48" s="119">
        <f>[41]届出・佐賀県!$Z$42</f>
        <v>0</v>
      </c>
      <c r="CL48" s="118">
        <f>[41]届出・佐賀県!$AA$42</f>
        <v>0</v>
      </c>
      <c r="CM48" s="119">
        <f>[41]届出・佐賀県!$Z$43</f>
        <v>0</v>
      </c>
      <c r="CN48" s="118">
        <f>[41]届出・佐賀県!$AA$43</f>
        <v>0</v>
      </c>
      <c r="CO48" s="119">
        <f>[41]届出・佐賀県!$Z$44</f>
        <v>0</v>
      </c>
      <c r="CP48" s="118">
        <f>[41]届出・佐賀県!$AA$44</f>
        <v>0</v>
      </c>
      <c r="CQ48" s="122">
        <f>[41]届出・佐賀県!$Z$45</f>
        <v>1</v>
      </c>
      <c r="CR48" s="121">
        <f>[41]届出・佐賀県!$AA$45</f>
        <v>1</v>
      </c>
      <c r="CS48" s="120">
        <f>[41]届出・佐賀県!$Z$46</f>
        <v>0</v>
      </c>
      <c r="CT48" s="121">
        <f>[41]届出・佐賀県!$AA$46</f>
        <v>0</v>
      </c>
      <c r="CU48" s="116" t="s">
        <v>61</v>
      </c>
      <c r="CV48" s="209" t="s">
        <v>274</v>
      </c>
      <c r="CW48" s="120">
        <f>[41]届出・佐賀県!$Z$47</f>
        <v>0</v>
      </c>
      <c r="CX48" s="121">
        <f>[41]届出・佐賀県!$AA$47</f>
        <v>0</v>
      </c>
      <c r="CY48" s="122">
        <f>[41]届出・佐賀県!$Z$51</f>
        <v>0</v>
      </c>
      <c r="CZ48" s="118">
        <f>[41]届出・佐賀県!$AA$51</f>
        <v>0</v>
      </c>
      <c r="DA48" s="122">
        <f>[41]届出・佐賀県!$Z$48</f>
        <v>0</v>
      </c>
      <c r="DB48" s="123">
        <f>[41]届出・佐賀県!$AA$48</f>
        <v>0</v>
      </c>
      <c r="DC48" s="119">
        <f>[41]届出・佐賀県!$Z$49</f>
        <v>0</v>
      </c>
      <c r="DD48" s="118">
        <f>[41]届出・佐賀県!$AA$49</f>
        <v>0</v>
      </c>
    </row>
    <row r="49" spans="1:108" s="77" customFormat="1" x14ac:dyDescent="0.15">
      <c r="A49" s="133" t="s">
        <v>62</v>
      </c>
      <c r="B49" s="210" t="s">
        <v>180</v>
      </c>
      <c r="C49" s="117">
        <f>[42]届出・長崎県!$Z$3</f>
        <v>0</v>
      </c>
      <c r="D49" s="231">
        <f>[42]届出・長崎県!$AA$3</f>
        <v>0</v>
      </c>
      <c r="E49" s="232">
        <f>[42]届出・長崎県!$Z$4</f>
        <v>0</v>
      </c>
      <c r="F49" s="136">
        <f>[42]届出・長崎県!$AA$4</f>
        <v>0</v>
      </c>
      <c r="G49" s="245">
        <f>[42]届出・長崎県!$Z$5</f>
        <v>0</v>
      </c>
      <c r="H49" s="231">
        <f>[42]届出・長崎県!$AA$5</f>
        <v>0</v>
      </c>
      <c r="I49" s="251">
        <f>[42]届出・長崎県!$Z$6</f>
        <v>0</v>
      </c>
      <c r="J49" s="136">
        <f>[42]届出・長崎県!$AA$6</f>
        <v>0</v>
      </c>
      <c r="K49" s="138">
        <f>[42]届出・長崎県!$Z$7</f>
        <v>0</v>
      </c>
      <c r="L49" s="255">
        <f>[42]届出・長崎県!$AA$7</f>
        <v>0</v>
      </c>
      <c r="M49" s="232">
        <f>[42]届出・長崎県!$Z$8</f>
        <v>0</v>
      </c>
      <c r="N49" s="136">
        <f>[42]届出・長崎県!$AA$8</f>
        <v>0</v>
      </c>
      <c r="O49" s="117">
        <f>[42]届出・長崎県!$Z$9</f>
        <v>4</v>
      </c>
      <c r="P49" s="231">
        <f>[42]届出・長崎県!$AA$9</f>
        <v>4</v>
      </c>
      <c r="Q49" s="251">
        <f>[42]届出・長崎県!$Z$10</f>
        <v>0</v>
      </c>
      <c r="R49" s="136">
        <f>[42]届出・長崎県!$AA$10</f>
        <v>0</v>
      </c>
      <c r="S49" s="138">
        <f>[42]届出・長崎県!$Z$11</f>
        <v>0</v>
      </c>
      <c r="T49" s="231">
        <f>[42]届出・長崎県!$AA$11</f>
        <v>0</v>
      </c>
      <c r="U49" s="133" t="s">
        <v>62</v>
      </c>
      <c r="V49" s="210" t="s">
        <v>275</v>
      </c>
      <c r="W49" s="267">
        <f>[42]届出・長崎県!$Z$12</f>
        <v>0</v>
      </c>
      <c r="X49" s="138">
        <f>[42]届出・長崎県!$AA$12</f>
        <v>0</v>
      </c>
      <c r="Y49" s="117">
        <f>[42]届出・長崎県!$Z$13</f>
        <v>1</v>
      </c>
      <c r="Z49" s="139">
        <f>[42]届出・長崎県!$AA$13</f>
        <v>1</v>
      </c>
      <c r="AA49" s="140">
        <f>[42]届出・長崎県!$Z$14</f>
        <v>0</v>
      </c>
      <c r="AB49" s="134">
        <f>[42]届出・長崎県!$AA$14</f>
        <v>0</v>
      </c>
      <c r="AC49" s="135">
        <f>[42]届出・長崎県!$Z$15</f>
        <v>0</v>
      </c>
      <c r="AD49" s="138">
        <f>[42]届出・長崎県!$AA$15</f>
        <v>0</v>
      </c>
      <c r="AE49" s="135">
        <f>[42]届出・長崎県!$Z$16</f>
        <v>2</v>
      </c>
      <c r="AF49" s="138">
        <f>[42]届出・長崎県!$AA$16</f>
        <v>2</v>
      </c>
      <c r="AG49" s="142">
        <f>[42]届出・長崎県!$Z$17</f>
        <v>0</v>
      </c>
      <c r="AH49" s="136">
        <f>[42]届出・長崎県!$AA$17</f>
        <v>0</v>
      </c>
      <c r="AI49" s="117">
        <f>[42]届出・長崎県!$Z$18</f>
        <v>0</v>
      </c>
      <c r="AJ49" s="141">
        <f>[42]届出・長崎県!$AA$18</f>
        <v>0</v>
      </c>
      <c r="AK49" s="137">
        <f>[42]届出・長崎県!$Z$19</f>
        <v>4</v>
      </c>
      <c r="AL49" s="138">
        <f>[42]届出・長崎県!$AA$19</f>
        <v>13</v>
      </c>
      <c r="AM49" s="142">
        <f>[42]届出・長崎県!$Z$20</f>
        <v>0</v>
      </c>
      <c r="AN49" s="136">
        <f>[42]届出・長崎県!$AA$20</f>
        <v>0</v>
      </c>
      <c r="AO49" s="133" t="s">
        <v>62</v>
      </c>
      <c r="AP49" s="210" t="s">
        <v>275</v>
      </c>
      <c r="AQ49" s="137">
        <f>[42]届出・長崎県!$Z$21</f>
        <v>0</v>
      </c>
      <c r="AR49" s="136">
        <f>[42]届出・長崎県!$AA$21</f>
        <v>0</v>
      </c>
      <c r="AS49" s="117">
        <f>[42]届出・長崎県!$Z$22</f>
        <v>0</v>
      </c>
      <c r="AT49" s="134">
        <f>[42]届出・長崎県!$AA$22</f>
        <v>0</v>
      </c>
      <c r="AU49" s="117">
        <f>[42]届出・長崎県!$Z$23</f>
        <v>0</v>
      </c>
      <c r="AV49" s="134">
        <f>[42]届出・長崎県!$AA$23</f>
        <v>0</v>
      </c>
      <c r="AW49" s="117">
        <f>[42]届出・長崎県!$Z$24</f>
        <v>0</v>
      </c>
      <c r="AX49" s="134">
        <f>[42]届出・長崎県!$AA$24</f>
        <v>0</v>
      </c>
      <c r="AY49" s="117">
        <f>[42]届出・長崎県!$Z$25</f>
        <v>0</v>
      </c>
      <c r="AZ49" s="134">
        <f>[42]届出・長崎県!$AA$25</f>
        <v>0</v>
      </c>
      <c r="BA49" s="117">
        <f>[42]届出・長崎県!$Z$26</f>
        <v>0</v>
      </c>
      <c r="BB49" s="134">
        <f>[42]届出・長崎県!$AA$26</f>
        <v>0</v>
      </c>
      <c r="BC49" s="117">
        <f>[42]届出・長崎県!$Z$27</f>
        <v>0</v>
      </c>
      <c r="BD49" s="134">
        <f>[42]届出・長崎県!$AA$27</f>
        <v>0</v>
      </c>
      <c r="BE49" s="117">
        <f>[42]届出・長崎県!$Z$28</f>
        <v>0</v>
      </c>
      <c r="BF49" s="134">
        <f>[42]届出・長崎県!$AA$28</f>
        <v>0</v>
      </c>
      <c r="BG49" s="117">
        <f>[42]届出・長崎県!$Z$29</f>
        <v>0</v>
      </c>
      <c r="BH49" s="134">
        <f>[42]届出・長崎県!$AA$29</f>
        <v>0</v>
      </c>
      <c r="BI49" s="133" t="s">
        <v>62</v>
      </c>
      <c r="BJ49" s="210" t="s">
        <v>275</v>
      </c>
      <c r="BK49" s="135">
        <f>[42]届出・長崎県!$Z$30</f>
        <v>0</v>
      </c>
      <c r="BL49" s="138">
        <f>[42]届出・長崎県!$AA$30</f>
        <v>0</v>
      </c>
      <c r="BM49" s="117">
        <f>[42]届出・長崎県!$Z$31</f>
        <v>0</v>
      </c>
      <c r="BN49" s="134">
        <f>[42]届出・長崎県!$AA$31</f>
        <v>0</v>
      </c>
      <c r="BO49" s="117">
        <f>[42]届出・長崎県!$Z$32</f>
        <v>1</v>
      </c>
      <c r="BP49" s="134">
        <f>[42]届出・長崎県!$AA$32</f>
        <v>40</v>
      </c>
      <c r="BQ49" s="117">
        <f>[42]届出・長崎県!$Z$33</f>
        <v>1</v>
      </c>
      <c r="BR49" s="141">
        <f>[42]届出・長崎県!$AA$33</f>
        <v>5</v>
      </c>
      <c r="BS49" s="146">
        <f>[42]届出・長崎県!$Z$34</f>
        <v>0</v>
      </c>
      <c r="BT49" s="134">
        <f>[42]届出・長崎県!$AA$34</f>
        <v>0</v>
      </c>
      <c r="BU49" s="117">
        <f>[42]届出・長崎県!$Z$35</f>
        <v>0</v>
      </c>
      <c r="BV49" s="134">
        <f>[42]届出・長崎県!$AA$35</f>
        <v>0</v>
      </c>
      <c r="BW49" s="117">
        <f>[42]届出・長崎県!$Z$36</f>
        <v>0</v>
      </c>
      <c r="BX49" s="134">
        <f>[42]届出・長崎県!$AA$36</f>
        <v>0</v>
      </c>
      <c r="BY49" s="117">
        <f>[42]届出・長崎県!$Z$37</f>
        <v>41</v>
      </c>
      <c r="BZ49" s="145">
        <f>[42]届出・長崎県!$AA$37</f>
        <v>151</v>
      </c>
      <c r="CA49" s="142">
        <f>[42]届出・長崎県!$Z$38</f>
        <v>0</v>
      </c>
      <c r="CB49" s="136">
        <f>[42]届出・長崎県!$AA$38</f>
        <v>0</v>
      </c>
      <c r="CC49" s="133" t="s">
        <v>62</v>
      </c>
      <c r="CD49" s="210" t="s">
        <v>275</v>
      </c>
      <c r="CE49" s="117">
        <f>[42]届出・長崎県!$Z$39</f>
        <v>0</v>
      </c>
      <c r="CF49" s="134">
        <f>[42]届出・長崎県!$AA$39</f>
        <v>0</v>
      </c>
      <c r="CG49" s="135">
        <f>[42]届出・長崎県!$Z$40</f>
        <v>0</v>
      </c>
      <c r="CH49" s="136">
        <f>[42]届出・長崎県!$AA$40</f>
        <v>0</v>
      </c>
      <c r="CI49" s="137">
        <f>[42]届出・長崎県!$Z$41</f>
        <v>0</v>
      </c>
      <c r="CJ49" s="136">
        <f>[42]届出・長崎県!$AA$41</f>
        <v>0</v>
      </c>
      <c r="CK49" s="117">
        <f>[42]届出・長崎県!$Z$42</f>
        <v>0</v>
      </c>
      <c r="CL49" s="134">
        <f>[42]届出・長崎県!$AA$42</f>
        <v>0</v>
      </c>
      <c r="CM49" s="117">
        <f>[42]届出・長崎県!$Z$43</f>
        <v>0</v>
      </c>
      <c r="CN49" s="134">
        <f>[42]届出・長崎県!$AA$43</f>
        <v>0</v>
      </c>
      <c r="CO49" s="117">
        <f>[42]届出・長崎県!$Z$44</f>
        <v>0</v>
      </c>
      <c r="CP49" s="134">
        <f>[42]届出・長崎県!$AA$44</f>
        <v>0</v>
      </c>
      <c r="CQ49" s="137">
        <f>[42]届出・長崎県!$Z$45</f>
        <v>0</v>
      </c>
      <c r="CR49" s="136">
        <f>[42]届出・長崎県!$AA$45</f>
        <v>0</v>
      </c>
      <c r="CS49" s="135">
        <f>[42]届出・長崎県!$Z$46</f>
        <v>0</v>
      </c>
      <c r="CT49" s="136">
        <f>[42]届出・長崎県!$AA$46</f>
        <v>0</v>
      </c>
      <c r="CU49" s="133" t="s">
        <v>62</v>
      </c>
      <c r="CV49" s="210" t="s">
        <v>275</v>
      </c>
      <c r="CW49" s="135">
        <f>[42]届出・長崎県!$Z$47</f>
        <v>0</v>
      </c>
      <c r="CX49" s="136">
        <f>[42]届出・長崎県!$AA$47</f>
        <v>0</v>
      </c>
      <c r="CY49" s="137">
        <f>[42]届出・長崎県!$Z$51</f>
        <v>0</v>
      </c>
      <c r="CZ49" s="134">
        <f>[42]届出・長崎県!$AA$51</f>
        <v>0</v>
      </c>
      <c r="DA49" s="137">
        <f>[42]届出・長崎県!$Z$48</f>
        <v>0</v>
      </c>
      <c r="DB49" s="138">
        <f>[42]届出・長崎県!$AA$48</f>
        <v>0</v>
      </c>
      <c r="DC49" s="117">
        <f>[42]届出・長崎県!$Z$49</f>
        <v>0</v>
      </c>
      <c r="DD49" s="134">
        <f>[42]届出・長崎県!$AA$49</f>
        <v>0</v>
      </c>
    </row>
    <row r="50" spans="1:108" s="77" customFormat="1" x14ac:dyDescent="0.15">
      <c r="A50" s="133" t="s">
        <v>63</v>
      </c>
      <c r="B50" s="210" t="s">
        <v>179</v>
      </c>
      <c r="C50" s="117">
        <f>[43]届出・熊本県!$Z$3</f>
        <v>0</v>
      </c>
      <c r="D50" s="231">
        <f>[43]届出・熊本県!$AA$3</f>
        <v>0</v>
      </c>
      <c r="E50" s="232">
        <f>[43]届出・熊本県!$Z$4</f>
        <v>0</v>
      </c>
      <c r="F50" s="136">
        <f>[43]届出・熊本県!$AA$4</f>
        <v>0</v>
      </c>
      <c r="G50" s="245">
        <f>[43]届出・熊本県!$Z$5</f>
        <v>0</v>
      </c>
      <c r="H50" s="231">
        <f>[43]届出・熊本県!$AA$5</f>
        <v>0</v>
      </c>
      <c r="I50" s="251">
        <f>[43]届出・熊本県!$Z$6</f>
        <v>1</v>
      </c>
      <c r="J50" s="136">
        <f>[43]届出・熊本県!$AA$6</f>
        <v>1</v>
      </c>
      <c r="K50" s="138">
        <f>[43]届出・熊本県!$Z$7</f>
        <v>0</v>
      </c>
      <c r="L50" s="255">
        <f>[43]届出・熊本県!$AA$7</f>
        <v>0</v>
      </c>
      <c r="M50" s="232">
        <f>[43]届出・熊本県!$Z$8</f>
        <v>0</v>
      </c>
      <c r="N50" s="136">
        <f>[43]届出・熊本県!$AA$8</f>
        <v>0</v>
      </c>
      <c r="O50" s="117">
        <f>[43]届出・熊本県!$Z$9</f>
        <v>9</v>
      </c>
      <c r="P50" s="231">
        <f>[43]届出・熊本県!$AA$9</f>
        <v>9</v>
      </c>
      <c r="Q50" s="251">
        <f>[43]届出・熊本県!$Z$10</f>
        <v>0</v>
      </c>
      <c r="R50" s="136">
        <f>[43]届出・熊本県!$AA$10</f>
        <v>0</v>
      </c>
      <c r="S50" s="138">
        <f>[43]届出・熊本県!$Z$11</f>
        <v>0</v>
      </c>
      <c r="T50" s="231">
        <f>[43]届出・熊本県!$AA$11</f>
        <v>0</v>
      </c>
      <c r="U50" s="133" t="s">
        <v>63</v>
      </c>
      <c r="V50" s="210" t="s">
        <v>276</v>
      </c>
      <c r="W50" s="267">
        <f>[43]届出・熊本県!$Z$12</f>
        <v>0</v>
      </c>
      <c r="X50" s="138">
        <f>[43]届出・熊本県!$AA$12</f>
        <v>0</v>
      </c>
      <c r="Y50" s="117">
        <f>[43]届出・熊本県!$Z$13</f>
        <v>0</v>
      </c>
      <c r="Z50" s="139">
        <f>[43]届出・熊本県!$AA$13</f>
        <v>0</v>
      </c>
      <c r="AA50" s="140">
        <f>[43]届出・熊本県!$Z$14</f>
        <v>0</v>
      </c>
      <c r="AB50" s="134">
        <f>[43]届出・熊本県!$AA$14</f>
        <v>0</v>
      </c>
      <c r="AC50" s="135">
        <f>[43]届出・熊本県!$Z$15</f>
        <v>0</v>
      </c>
      <c r="AD50" s="138">
        <f>[43]届出・熊本県!$AA$15</f>
        <v>0</v>
      </c>
      <c r="AE50" s="135">
        <f>[43]届出・熊本県!$Z$16</f>
        <v>2</v>
      </c>
      <c r="AF50" s="138">
        <f>[43]届出・熊本県!$AA$16</f>
        <v>2</v>
      </c>
      <c r="AG50" s="142">
        <f>[43]届出・熊本県!$Z$17</f>
        <v>0</v>
      </c>
      <c r="AH50" s="136">
        <f>[43]届出・熊本県!$AA$17</f>
        <v>0</v>
      </c>
      <c r="AI50" s="117">
        <f>[43]届出・熊本県!$Z$18</f>
        <v>11</v>
      </c>
      <c r="AJ50" s="141">
        <f>[43]届出・熊本県!$AA$18</f>
        <v>18</v>
      </c>
      <c r="AK50" s="137">
        <f>[43]届出・熊本県!$Z$19</f>
        <v>0</v>
      </c>
      <c r="AL50" s="138">
        <f>[43]届出・熊本県!$AA$19</f>
        <v>0</v>
      </c>
      <c r="AM50" s="142">
        <f>[43]届出・熊本県!$Z$20</f>
        <v>0</v>
      </c>
      <c r="AN50" s="136">
        <f>[43]届出・熊本県!$AA$20</f>
        <v>0</v>
      </c>
      <c r="AO50" s="133" t="s">
        <v>63</v>
      </c>
      <c r="AP50" s="210" t="s">
        <v>276</v>
      </c>
      <c r="AQ50" s="137">
        <f>[43]届出・熊本県!$Z$21</f>
        <v>0</v>
      </c>
      <c r="AR50" s="136">
        <f>[43]届出・熊本県!$AA$21</f>
        <v>0</v>
      </c>
      <c r="AS50" s="117">
        <f>[43]届出・熊本県!$Z$22</f>
        <v>0</v>
      </c>
      <c r="AT50" s="134">
        <f>[43]届出・熊本県!$AA$22</f>
        <v>0</v>
      </c>
      <c r="AU50" s="117">
        <f>[43]届出・熊本県!$Z$23</f>
        <v>0</v>
      </c>
      <c r="AV50" s="134">
        <f>[43]届出・熊本県!$AA$23</f>
        <v>0</v>
      </c>
      <c r="AW50" s="117">
        <f>[43]届出・熊本県!$Z$24</f>
        <v>0</v>
      </c>
      <c r="AX50" s="134">
        <f>[43]届出・熊本県!$AA$24</f>
        <v>0</v>
      </c>
      <c r="AY50" s="117">
        <f>[43]届出・熊本県!$Z$25</f>
        <v>0</v>
      </c>
      <c r="AZ50" s="134">
        <f>[43]届出・熊本県!$AA$25</f>
        <v>0</v>
      </c>
      <c r="BA50" s="117">
        <f>[43]届出・熊本県!$Z$26</f>
        <v>0</v>
      </c>
      <c r="BB50" s="134">
        <f>[43]届出・熊本県!$AA$26</f>
        <v>0</v>
      </c>
      <c r="BC50" s="117">
        <f>[43]届出・熊本県!$Z$27</f>
        <v>0</v>
      </c>
      <c r="BD50" s="134">
        <f>[43]届出・熊本県!$AA$27</f>
        <v>0</v>
      </c>
      <c r="BE50" s="117">
        <f>[43]届出・熊本県!$Z$28</f>
        <v>0</v>
      </c>
      <c r="BF50" s="134">
        <f>[43]届出・熊本県!$AA$28</f>
        <v>0</v>
      </c>
      <c r="BG50" s="117">
        <f>[43]届出・熊本県!$Z$29</f>
        <v>0</v>
      </c>
      <c r="BH50" s="134">
        <f>[43]届出・熊本県!$AA$29</f>
        <v>0</v>
      </c>
      <c r="BI50" s="133" t="s">
        <v>63</v>
      </c>
      <c r="BJ50" s="210" t="s">
        <v>276</v>
      </c>
      <c r="BK50" s="135">
        <f>[43]届出・熊本県!$Z$30</f>
        <v>0</v>
      </c>
      <c r="BL50" s="138">
        <f>[43]届出・熊本県!$AA$30</f>
        <v>0</v>
      </c>
      <c r="BM50" s="117">
        <f>[43]届出・熊本県!$Z$31</f>
        <v>0</v>
      </c>
      <c r="BN50" s="134">
        <f>[43]届出・熊本県!$AA$31</f>
        <v>0</v>
      </c>
      <c r="BO50" s="117">
        <f>[43]届出・熊本県!$Z$32</f>
        <v>1</v>
      </c>
      <c r="BP50" s="134">
        <f>[43]届出・熊本県!$AA$32</f>
        <v>135</v>
      </c>
      <c r="BQ50" s="117">
        <f>[43]届出・熊本県!$Z$33</f>
        <v>0</v>
      </c>
      <c r="BR50" s="141">
        <f>[43]届出・熊本県!$AA$33</f>
        <v>0</v>
      </c>
      <c r="BS50" s="146">
        <f>[43]届出・熊本県!$Z$34</f>
        <v>0</v>
      </c>
      <c r="BT50" s="134">
        <f>[43]届出・熊本県!$AA$34</f>
        <v>0</v>
      </c>
      <c r="BU50" s="117">
        <f>[43]届出・熊本県!$Z$35</f>
        <v>0</v>
      </c>
      <c r="BV50" s="134">
        <f>[43]届出・熊本県!$AA$35</f>
        <v>0</v>
      </c>
      <c r="BW50" s="117">
        <f>[43]届出・熊本県!$Z$36</f>
        <v>0</v>
      </c>
      <c r="BX50" s="134">
        <f>[43]届出・熊本県!$AA$36</f>
        <v>0</v>
      </c>
      <c r="BY50" s="117">
        <f>[43]届出・熊本県!$Z$37</f>
        <v>18</v>
      </c>
      <c r="BZ50" s="145">
        <f>[43]届出・熊本県!$AA$37</f>
        <v>40</v>
      </c>
      <c r="CA50" s="142">
        <f>[43]届出・熊本県!$Z$38</f>
        <v>0</v>
      </c>
      <c r="CB50" s="136">
        <f>[43]届出・熊本県!$AA$38</f>
        <v>0</v>
      </c>
      <c r="CC50" s="133" t="s">
        <v>63</v>
      </c>
      <c r="CD50" s="210" t="s">
        <v>276</v>
      </c>
      <c r="CE50" s="117">
        <f>[43]届出・熊本県!$Z$39</f>
        <v>0</v>
      </c>
      <c r="CF50" s="134">
        <f>[43]届出・熊本県!$AA$39</f>
        <v>0</v>
      </c>
      <c r="CG50" s="135">
        <f>[43]届出・熊本県!$Z$40</f>
        <v>0</v>
      </c>
      <c r="CH50" s="136">
        <f>[43]届出・熊本県!$AA$40</f>
        <v>0</v>
      </c>
      <c r="CI50" s="137">
        <f>[43]届出・熊本県!$Z$41</f>
        <v>0</v>
      </c>
      <c r="CJ50" s="136">
        <f>[43]届出・熊本県!$AA$41</f>
        <v>0</v>
      </c>
      <c r="CK50" s="117">
        <f>[43]届出・熊本県!$Z$42</f>
        <v>0</v>
      </c>
      <c r="CL50" s="134">
        <f>[43]届出・熊本県!$AA$42</f>
        <v>0</v>
      </c>
      <c r="CM50" s="117">
        <f>[43]届出・熊本県!$Z$43</f>
        <v>0</v>
      </c>
      <c r="CN50" s="134">
        <f>[43]届出・熊本県!$AA$43</f>
        <v>0</v>
      </c>
      <c r="CO50" s="117">
        <f>[43]届出・熊本県!$Z$44</f>
        <v>0</v>
      </c>
      <c r="CP50" s="134">
        <f>[43]届出・熊本県!$AA$44</f>
        <v>0</v>
      </c>
      <c r="CQ50" s="137">
        <f>[43]届出・熊本県!$Z$45</f>
        <v>1</v>
      </c>
      <c r="CR50" s="136">
        <f>[43]届出・熊本県!$AA$45</f>
        <v>1</v>
      </c>
      <c r="CS50" s="135">
        <f>[43]届出・熊本県!$Z$46</f>
        <v>0</v>
      </c>
      <c r="CT50" s="136">
        <f>[43]届出・熊本県!$AA$46</f>
        <v>0</v>
      </c>
      <c r="CU50" s="133" t="s">
        <v>63</v>
      </c>
      <c r="CV50" s="210" t="s">
        <v>276</v>
      </c>
      <c r="CW50" s="135">
        <f>[43]届出・熊本県!$Z$47</f>
        <v>0</v>
      </c>
      <c r="CX50" s="136">
        <f>[43]届出・熊本県!$AA$47</f>
        <v>0</v>
      </c>
      <c r="CY50" s="137">
        <f>[43]届出・熊本県!$Z$51</f>
        <v>0</v>
      </c>
      <c r="CZ50" s="134">
        <f>[43]届出・熊本県!$AA$51</f>
        <v>0</v>
      </c>
      <c r="DA50" s="137">
        <f>[43]届出・熊本県!$Z$48</f>
        <v>0</v>
      </c>
      <c r="DB50" s="138">
        <f>[43]届出・熊本県!$AA$48</f>
        <v>0</v>
      </c>
      <c r="DC50" s="117">
        <f>[43]届出・熊本県!$Z$49</f>
        <v>0</v>
      </c>
      <c r="DD50" s="134">
        <f>[43]届出・熊本県!$AA$49</f>
        <v>0</v>
      </c>
    </row>
    <row r="51" spans="1:108" s="77" customFormat="1" x14ac:dyDescent="0.15">
      <c r="A51" s="133" t="s">
        <v>64</v>
      </c>
      <c r="B51" s="210" t="s">
        <v>178</v>
      </c>
      <c r="C51" s="117">
        <f>[44]届出・大分県!$Z$3</f>
        <v>0</v>
      </c>
      <c r="D51" s="231">
        <f>[44]届出・大分県!$AA$3</f>
        <v>0</v>
      </c>
      <c r="E51" s="232">
        <f>[44]届出・大分県!$Z$4</f>
        <v>0</v>
      </c>
      <c r="F51" s="136">
        <f>[44]届出・大分県!$AA$4</f>
        <v>0</v>
      </c>
      <c r="G51" s="245">
        <f>[44]届出・大分県!$Z$5</f>
        <v>0</v>
      </c>
      <c r="H51" s="231">
        <f>[44]届出・大分県!$AA$5</f>
        <v>0</v>
      </c>
      <c r="I51" s="251">
        <f>[44]届出・大分県!$Z$6</f>
        <v>0</v>
      </c>
      <c r="J51" s="136">
        <f>[44]届出・大分県!$AA$6</f>
        <v>0</v>
      </c>
      <c r="K51" s="138">
        <f>[44]届出・大分県!$Z$7</f>
        <v>0</v>
      </c>
      <c r="L51" s="255">
        <f>[44]届出・大分県!$AA$7</f>
        <v>0</v>
      </c>
      <c r="M51" s="232">
        <f>[44]届出・大分県!$Z$8</f>
        <v>0</v>
      </c>
      <c r="N51" s="136">
        <f>[44]届出・大分県!$AA$8</f>
        <v>0</v>
      </c>
      <c r="O51" s="131">
        <f>[44]届出・大分県!$Z$9</f>
        <v>20</v>
      </c>
      <c r="P51" s="231">
        <f>[44]届出・大分県!$AA$9</f>
        <v>20</v>
      </c>
      <c r="Q51" s="251">
        <f>[44]届出・大分県!$Z$10</f>
        <v>0</v>
      </c>
      <c r="R51" s="136">
        <f>[44]届出・大分県!$AA$10</f>
        <v>0</v>
      </c>
      <c r="S51" s="138">
        <f>[44]届出・大分県!$Z$11</f>
        <v>0</v>
      </c>
      <c r="T51" s="231">
        <f>[44]届出・大分県!$AA$11</f>
        <v>0</v>
      </c>
      <c r="U51" s="133" t="s">
        <v>64</v>
      </c>
      <c r="V51" s="210" t="s">
        <v>277</v>
      </c>
      <c r="W51" s="267">
        <f>[44]届出・大分県!$Z$12</f>
        <v>0</v>
      </c>
      <c r="X51" s="138">
        <f>[44]届出・大分県!$AA$12</f>
        <v>0</v>
      </c>
      <c r="Y51" s="117">
        <f>[44]届出・大分県!$Z$13</f>
        <v>1</v>
      </c>
      <c r="Z51" s="139">
        <f>[44]届出・大分県!$AA$13</f>
        <v>1</v>
      </c>
      <c r="AA51" s="140">
        <f>[44]届出・大分県!$Z$14</f>
        <v>0</v>
      </c>
      <c r="AB51" s="134">
        <f>[44]届出・大分県!$AA$14</f>
        <v>0</v>
      </c>
      <c r="AC51" s="135">
        <f>[44]届出・大分県!$Z$15</f>
        <v>1</v>
      </c>
      <c r="AD51" s="138">
        <f>[44]届出・大分県!$AA$15</f>
        <v>8</v>
      </c>
      <c r="AE51" s="135">
        <f>[44]届出・大分県!$Z$16</f>
        <v>0</v>
      </c>
      <c r="AF51" s="138">
        <f>[44]届出・大分県!$AA$16</f>
        <v>0</v>
      </c>
      <c r="AG51" s="142">
        <f>[44]届出・大分県!$Z$17</f>
        <v>0</v>
      </c>
      <c r="AH51" s="136">
        <f>[44]届出・大分県!$AA$17</f>
        <v>0</v>
      </c>
      <c r="AI51" s="117">
        <f>[44]届出・大分県!$Z$18</f>
        <v>2</v>
      </c>
      <c r="AJ51" s="141">
        <f>[44]届出・大分県!$AA$18</f>
        <v>2</v>
      </c>
      <c r="AK51" s="137">
        <f>[44]届出・大分県!$Z$19</f>
        <v>0</v>
      </c>
      <c r="AL51" s="138">
        <f>[44]届出・大分県!$AA$19</f>
        <v>0</v>
      </c>
      <c r="AM51" s="142">
        <f>[44]届出・大分県!$Z$20</f>
        <v>0</v>
      </c>
      <c r="AN51" s="136">
        <f>[44]届出・大分県!$AA$20</f>
        <v>0</v>
      </c>
      <c r="AO51" s="133" t="s">
        <v>64</v>
      </c>
      <c r="AP51" s="210" t="s">
        <v>277</v>
      </c>
      <c r="AQ51" s="137">
        <f>[44]届出・大分県!$Z$21</f>
        <v>0</v>
      </c>
      <c r="AR51" s="136">
        <f>[44]届出・大分県!$AA$21</f>
        <v>0</v>
      </c>
      <c r="AS51" s="117">
        <f>[44]届出・大分県!$Z$22</f>
        <v>0</v>
      </c>
      <c r="AT51" s="134">
        <f>[44]届出・大分県!$AA$22</f>
        <v>0</v>
      </c>
      <c r="AU51" s="117">
        <f>[44]届出・大分県!$Z$23</f>
        <v>0</v>
      </c>
      <c r="AV51" s="134">
        <f>[44]届出・大分県!$AA$23</f>
        <v>0</v>
      </c>
      <c r="AW51" s="117">
        <f>[44]届出・大分県!$Z$24</f>
        <v>1</v>
      </c>
      <c r="AX51" s="134">
        <f>[44]届出・大分県!$AA$24</f>
        <v>1</v>
      </c>
      <c r="AY51" s="117">
        <f>[44]届出・大分県!$Z$25</f>
        <v>0</v>
      </c>
      <c r="AZ51" s="134">
        <f>[44]届出・大分県!$AA$25</f>
        <v>0</v>
      </c>
      <c r="BA51" s="117">
        <f>[44]届出・大分県!$Z$26</f>
        <v>0</v>
      </c>
      <c r="BB51" s="134">
        <f>[44]届出・大分県!$AA$26</f>
        <v>0</v>
      </c>
      <c r="BC51" s="117">
        <f>[44]届出・大分県!$Z$27</f>
        <v>0</v>
      </c>
      <c r="BD51" s="134">
        <f>[44]届出・大分県!$AA$27</f>
        <v>0</v>
      </c>
      <c r="BE51" s="117">
        <f>[44]届出・大分県!$Z$28</f>
        <v>0</v>
      </c>
      <c r="BF51" s="134">
        <f>[44]届出・大分県!$AA$28</f>
        <v>0</v>
      </c>
      <c r="BG51" s="117">
        <f>[44]届出・大分県!$Z$29</f>
        <v>0</v>
      </c>
      <c r="BH51" s="134">
        <f>[44]届出・大分県!$AA$29</f>
        <v>0</v>
      </c>
      <c r="BI51" s="133" t="s">
        <v>64</v>
      </c>
      <c r="BJ51" s="210" t="s">
        <v>277</v>
      </c>
      <c r="BK51" s="135">
        <f>[44]届出・大分県!$Z$30</f>
        <v>0</v>
      </c>
      <c r="BL51" s="138">
        <f>[44]届出・大分県!$AA$30</f>
        <v>0</v>
      </c>
      <c r="BM51" s="117">
        <f>[44]届出・大分県!$Z$31</f>
        <v>0</v>
      </c>
      <c r="BN51" s="134">
        <f>[44]届出・大分県!$AA$31</f>
        <v>0</v>
      </c>
      <c r="BO51" s="117">
        <f>[44]届出・大分県!$Z$32</f>
        <v>0</v>
      </c>
      <c r="BP51" s="134">
        <f>[44]届出・大分県!$AA$32</f>
        <v>0</v>
      </c>
      <c r="BQ51" s="117">
        <f>[44]届出・大分県!$Z$33</f>
        <v>0</v>
      </c>
      <c r="BR51" s="141">
        <f>[44]届出・大分県!$AA$33</f>
        <v>0</v>
      </c>
      <c r="BS51" s="146">
        <f>[44]届出・大分県!$Z$34</f>
        <v>0</v>
      </c>
      <c r="BT51" s="134">
        <f>[44]届出・大分県!$AA$34</f>
        <v>0</v>
      </c>
      <c r="BU51" s="117">
        <f>[44]届出・大分県!$Z$35</f>
        <v>0</v>
      </c>
      <c r="BV51" s="134">
        <f>[44]届出・大分県!$AA$35</f>
        <v>0</v>
      </c>
      <c r="BW51" s="117">
        <f>[44]届出・大分県!$Z$36</f>
        <v>0</v>
      </c>
      <c r="BX51" s="134">
        <f>[44]届出・大分県!$AA$36</f>
        <v>0</v>
      </c>
      <c r="BY51" s="117">
        <f>[44]届出・大分県!$Z$37</f>
        <v>0</v>
      </c>
      <c r="BZ51" s="145">
        <f>[44]届出・大分県!$AA$37</f>
        <v>0</v>
      </c>
      <c r="CA51" s="142">
        <f>[44]届出・大分県!$Z$38</f>
        <v>0</v>
      </c>
      <c r="CB51" s="136">
        <f>[44]届出・大分県!$AA$38</f>
        <v>0</v>
      </c>
      <c r="CC51" s="133" t="s">
        <v>64</v>
      </c>
      <c r="CD51" s="210" t="s">
        <v>277</v>
      </c>
      <c r="CE51" s="117">
        <f>[44]届出・大分県!$Z$39</f>
        <v>0</v>
      </c>
      <c r="CF51" s="134">
        <f>[44]届出・大分県!$AA$39</f>
        <v>0</v>
      </c>
      <c r="CG51" s="135">
        <f>[44]届出・大分県!$Z$40</f>
        <v>0</v>
      </c>
      <c r="CH51" s="136">
        <f>[44]届出・大分県!$AA$40</f>
        <v>0</v>
      </c>
      <c r="CI51" s="137">
        <f>[44]届出・大分県!$Z$41</f>
        <v>0</v>
      </c>
      <c r="CJ51" s="136">
        <f>[44]届出・大分県!$AA$41</f>
        <v>0</v>
      </c>
      <c r="CK51" s="117">
        <f>[44]届出・大分県!$Z$42</f>
        <v>0</v>
      </c>
      <c r="CL51" s="134">
        <f>[44]届出・大分県!$AA$42</f>
        <v>0</v>
      </c>
      <c r="CM51" s="117">
        <f>[44]届出・大分県!$Z$43</f>
        <v>0</v>
      </c>
      <c r="CN51" s="134">
        <f>[44]届出・大分県!$AA$43</f>
        <v>0</v>
      </c>
      <c r="CO51" s="117">
        <f>[44]届出・大分県!$Z$44</f>
        <v>0</v>
      </c>
      <c r="CP51" s="134">
        <f>[44]届出・大分県!$AA$44</f>
        <v>0</v>
      </c>
      <c r="CQ51" s="137">
        <f>[44]届出・大分県!$Z$45</f>
        <v>0</v>
      </c>
      <c r="CR51" s="136">
        <f>[44]届出・大分県!$AA$45</f>
        <v>0</v>
      </c>
      <c r="CS51" s="135">
        <f>[44]届出・大分県!$Z$46</f>
        <v>0</v>
      </c>
      <c r="CT51" s="136">
        <f>[44]届出・大分県!$AA$46</f>
        <v>0</v>
      </c>
      <c r="CU51" s="133" t="s">
        <v>64</v>
      </c>
      <c r="CV51" s="210" t="s">
        <v>277</v>
      </c>
      <c r="CW51" s="135">
        <f>[44]届出・大分県!$Z$47</f>
        <v>0</v>
      </c>
      <c r="CX51" s="136">
        <f>[44]届出・大分県!$AA$47</f>
        <v>0</v>
      </c>
      <c r="CY51" s="137">
        <f>[44]届出・大分県!$Z$51</f>
        <v>0</v>
      </c>
      <c r="CZ51" s="134">
        <f>[44]届出・大分県!$AA$51</f>
        <v>0</v>
      </c>
      <c r="DA51" s="137">
        <f>[44]届出・大分県!$Z$48</f>
        <v>0</v>
      </c>
      <c r="DB51" s="138">
        <f>[44]届出・大分県!$AA$48</f>
        <v>0</v>
      </c>
      <c r="DC51" s="117">
        <f>[44]届出・大分県!$Z$49</f>
        <v>0</v>
      </c>
      <c r="DD51" s="134">
        <f>[44]届出・大分県!$AA$49</f>
        <v>0</v>
      </c>
    </row>
    <row r="52" spans="1:108" s="77" customFormat="1" ht="18" thickBot="1" x14ac:dyDescent="0.2">
      <c r="A52" s="147" t="s">
        <v>65</v>
      </c>
      <c r="B52" s="211" t="s">
        <v>177</v>
      </c>
      <c r="C52" s="148">
        <f>[45]届出・宮崎県!$Z$3</f>
        <v>0</v>
      </c>
      <c r="D52" s="233">
        <f>[45]届出・宮崎県!$AA$3</f>
        <v>0</v>
      </c>
      <c r="E52" s="234">
        <f>[45]届出・宮崎県!$Z$4</f>
        <v>0</v>
      </c>
      <c r="F52" s="151">
        <f>[45]届出・宮崎県!$AA$4</f>
        <v>0</v>
      </c>
      <c r="G52" s="246">
        <f>[45]届出・宮崎県!$Z$5</f>
        <v>0</v>
      </c>
      <c r="H52" s="233">
        <f>[45]届出・宮崎県!$AA$5</f>
        <v>0</v>
      </c>
      <c r="I52" s="252">
        <f>[45]届出・宮崎県!$Z$6</f>
        <v>0</v>
      </c>
      <c r="J52" s="151">
        <f>[45]届出・宮崎県!$AA$6</f>
        <v>0</v>
      </c>
      <c r="K52" s="153">
        <f>[45]届出・宮崎県!$Z$7</f>
        <v>0</v>
      </c>
      <c r="L52" s="256">
        <f>[45]届出・宮崎県!$AA$7</f>
        <v>0</v>
      </c>
      <c r="M52" s="234">
        <f>[45]届出・宮崎県!$Z$8</f>
        <v>0</v>
      </c>
      <c r="N52" s="151">
        <f>[45]届出・宮崎県!$AA$8</f>
        <v>0</v>
      </c>
      <c r="O52" s="148">
        <f>[45]届出・宮崎県!$Z$9</f>
        <v>2</v>
      </c>
      <c r="P52" s="233">
        <f>[45]届出・宮崎県!$AA$9</f>
        <v>2</v>
      </c>
      <c r="Q52" s="252">
        <f>[45]届出・宮崎県!$Z$10</f>
        <v>0</v>
      </c>
      <c r="R52" s="151">
        <f>[45]届出・宮崎県!$AA$10</f>
        <v>0</v>
      </c>
      <c r="S52" s="153">
        <f>[45]届出・宮崎県!$Z$11</f>
        <v>0</v>
      </c>
      <c r="T52" s="233">
        <f>[45]届出・宮崎県!$AA$11</f>
        <v>0</v>
      </c>
      <c r="U52" s="147" t="s">
        <v>65</v>
      </c>
      <c r="V52" s="211" t="s">
        <v>278</v>
      </c>
      <c r="W52" s="268">
        <f>[45]届出・宮崎県!$Z$12</f>
        <v>0</v>
      </c>
      <c r="X52" s="153">
        <f>[45]届出・宮崎県!$AA$12</f>
        <v>0</v>
      </c>
      <c r="Y52" s="148">
        <f>[45]届出・宮崎県!$Z$13</f>
        <v>6</v>
      </c>
      <c r="Z52" s="154">
        <f>[45]届出・宮崎県!$AA$13</f>
        <v>6</v>
      </c>
      <c r="AA52" s="155">
        <f>[45]届出・宮崎県!$Z$14</f>
        <v>0</v>
      </c>
      <c r="AB52" s="149">
        <f>[45]届出・宮崎県!$AA$14</f>
        <v>0</v>
      </c>
      <c r="AC52" s="150">
        <f>[45]届出・宮崎県!$Z$15</f>
        <v>0</v>
      </c>
      <c r="AD52" s="153">
        <f>[45]届出・宮崎県!$AA$15</f>
        <v>0</v>
      </c>
      <c r="AE52" s="150">
        <f>[45]届出・宮崎県!$Z$16</f>
        <v>7</v>
      </c>
      <c r="AF52" s="153">
        <f>[45]届出・宮崎県!$AA$16</f>
        <v>7</v>
      </c>
      <c r="AG52" s="157">
        <f>[45]届出・宮崎県!$Z$17</f>
        <v>0</v>
      </c>
      <c r="AH52" s="151">
        <f>[45]届出・宮崎県!$AA$17</f>
        <v>0</v>
      </c>
      <c r="AI52" s="148">
        <f>[45]届出・宮崎県!$Z$18</f>
        <v>2</v>
      </c>
      <c r="AJ52" s="156">
        <f>[45]届出・宮崎県!$AA$18</f>
        <v>2</v>
      </c>
      <c r="AK52" s="152">
        <f>[45]届出・宮崎県!$Z$19</f>
        <v>0</v>
      </c>
      <c r="AL52" s="153">
        <f>[45]届出・宮崎県!$AA$19</f>
        <v>0</v>
      </c>
      <c r="AM52" s="157">
        <f>[45]届出・宮崎県!$Z$20</f>
        <v>0</v>
      </c>
      <c r="AN52" s="151">
        <f>[45]届出・宮崎県!$AA$20</f>
        <v>0</v>
      </c>
      <c r="AO52" s="147" t="s">
        <v>65</v>
      </c>
      <c r="AP52" s="211" t="s">
        <v>278</v>
      </c>
      <c r="AQ52" s="152">
        <f>[45]届出・宮崎県!$Z$21</f>
        <v>0</v>
      </c>
      <c r="AR52" s="151">
        <f>[45]届出・宮崎県!$AA$21</f>
        <v>0</v>
      </c>
      <c r="AS52" s="148">
        <f>[45]届出・宮崎県!$Z$22</f>
        <v>0</v>
      </c>
      <c r="AT52" s="149">
        <f>[45]届出・宮崎県!$AA$22</f>
        <v>0</v>
      </c>
      <c r="AU52" s="148">
        <f>[45]届出・宮崎県!$Z$23</f>
        <v>0</v>
      </c>
      <c r="AV52" s="149">
        <f>[45]届出・宮崎県!$AA$23</f>
        <v>0</v>
      </c>
      <c r="AW52" s="148">
        <f>[45]届出・宮崎県!$Z$24</f>
        <v>0</v>
      </c>
      <c r="AX52" s="149">
        <f>[45]届出・宮崎県!$AA$24</f>
        <v>0</v>
      </c>
      <c r="AY52" s="148">
        <f>[45]届出・宮崎県!$Z$25</f>
        <v>0</v>
      </c>
      <c r="AZ52" s="149">
        <f>[45]届出・宮崎県!$AA$25</f>
        <v>0</v>
      </c>
      <c r="BA52" s="148">
        <f>[45]届出・宮崎県!$Z$26</f>
        <v>0</v>
      </c>
      <c r="BB52" s="149">
        <f>[45]届出・宮崎県!$AA$26</f>
        <v>0</v>
      </c>
      <c r="BC52" s="148">
        <f>[45]届出・宮崎県!$Z$27</f>
        <v>0</v>
      </c>
      <c r="BD52" s="149">
        <f>[45]届出・宮崎県!$AA$27</f>
        <v>0</v>
      </c>
      <c r="BE52" s="148">
        <f>[45]届出・宮崎県!$Z$28</f>
        <v>0</v>
      </c>
      <c r="BF52" s="149">
        <f>[45]届出・宮崎県!$AA$28</f>
        <v>0</v>
      </c>
      <c r="BG52" s="148">
        <f>[45]届出・宮崎県!$Z$29</f>
        <v>0</v>
      </c>
      <c r="BH52" s="149">
        <f>[45]届出・宮崎県!$AA$29</f>
        <v>0</v>
      </c>
      <c r="BI52" s="147" t="s">
        <v>65</v>
      </c>
      <c r="BJ52" s="211" t="s">
        <v>278</v>
      </c>
      <c r="BK52" s="150">
        <f>[45]届出・宮崎県!$Z$30</f>
        <v>0</v>
      </c>
      <c r="BL52" s="153">
        <f>[45]届出・宮崎県!$AA$30</f>
        <v>0</v>
      </c>
      <c r="BM52" s="148">
        <f>[45]届出・宮崎県!$Z$31</f>
        <v>0</v>
      </c>
      <c r="BN52" s="149">
        <f>[45]届出・宮崎県!$AA$31</f>
        <v>0</v>
      </c>
      <c r="BO52" s="148">
        <f>[45]届出・宮崎県!$Z$32</f>
        <v>0</v>
      </c>
      <c r="BP52" s="149">
        <f>[45]届出・宮崎県!$AA$32</f>
        <v>0</v>
      </c>
      <c r="BQ52" s="148">
        <f>[45]届出・宮崎県!$Z$33</f>
        <v>0</v>
      </c>
      <c r="BR52" s="156">
        <f>[45]届出・宮崎県!$AA$33</f>
        <v>0</v>
      </c>
      <c r="BS52" s="158">
        <f>[45]届出・宮崎県!$Z$34</f>
        <v>0</v>
      </c>
      <c r="BT52" s="149">
        <f>[45]届出・宮崎県!$AA$34</f>
        <v>0</v>
      </c>
      <c r="BU52" s="148">
        <f>[45]届出・宮崎県!$Z$35</f>
        <v>0</v>
      </c>
      <c r="BV52" s="149">
        <f>[45]届出・宮崎県!$AA$35</f>
        <v>0</v>
      </c>
      <c r="BW52" s="148">
        <f>[45]届出・宮崎県!$Z$36</f>
        <v>0</v>
      </c>
      <c r="BX52" s="149">
        <f>[45]届出・宮崎県!$AA$36</f>
        <v>0</v>
      </c>
      <c r="BY52" s="148">
        <f>[45]届出・宮崎県!$Z$37</f>
        <v>40</v>
      </c>
      <c r="BZ52" s="159">
        <f>[45]届出・宮崎県!$AA$37</f>
        <v>40</v>
      </c>
      <c r="CA52" s="157">
        <f>[45]届出・宮崎県!$Z$38</f>
        <v>0</v>
      </c>
      <c r="CB52" s="151">
        <f>[45]届出・宮崎県!$AA$38</f>
        <v>0</v>
      </c>
      <c r="CC52" s="147" t="s">
        <v>65</v>
      </c>
      <c r="CD52" s="211" t="s">
        <v>278</v>
      </c>
      <c r="CE52" s="148">
        <f>[45]届出・宮崎県!$Z$39</f>
        <v>0</v>
      </c>
      <c r="CF52" s="149">
        <f>[45]届出・宮崎県!$AA$39</f>
        <v>0</v>
      </c>
      <c r="CG52" s="150">
        <f>[45]届出・宮崎県!$Z$40</f>
        <v>0</v>
      </c>
      <c r="CH52" s="151">
        <f>[45]届出・宮崎県!$AA$40</f>
        <v>0</v>
      </c>
      <c r="CI52" s="152">
        <f>[45]届出・宮崎県!$Z$41</f>
        <v>0</v>
      </c>
      <c r="CJ52" s="151">
        <f>[45]届出・宮崎県!$AA$41</f>
        <v>0</v>
      </c>
      <c r="CK52" s="148">
        <f>[45]届出・宮崎県!$Z$42</f>
        <v>0</v>
      </c>
      <c r="CL52" s="149">
        <f>[45]届出・宮崎県!$AA$42</f>
        <v>0</v>
      </c>
      <c r="CM52" s="148">
        <f>[45]届出・宮崎県!$Z$43</f>
        <v>0</v>
      </c>
      <c r="CN52" s="149">
        <f>[45]届出・宮崎県!$AA$43</f>
        <v>0</v>
      </c>
      <c r="CO52" s="148">
        <f>[45]届出・宮崎県!$Z$44</f>
        <v>0</v>
      </c>
      <c r="CP52" s="149">
        <f>[45]届出・宮崎県!$AA$44</f>
        <v>0</v>
      </c>
      <c r="CQ52" s="152">
        <f>[45]届出・宮崎県!$Z$45</f>
        <v>0</v>
      </c>
      <c r="CR52" s="151">
        <f>[45]届出・宮崎県!$AA$45</f>
        <v>0</v>
      </c>
      <c r="CS52" s="150">
        <f>[45]届出・宮崎県!$Z$46</f>
        <v>0</v>
      </c>
      <c r="CT52" s="151">
        <f>[45]届出・宮崎県!$AA$46</f>
        <v>0</v>
      </c>
      <c r="CU52" s="147" t="s">
        <v>65</v>
      </c>
      <c r="CV52" s="211" t="s">
        <v>278</v>
      </c>
      <c r="CW52" s="150">
        <f>[45]届出・宮崎県!$Z$47</f>
        <v>0</v>
      </c>
      <c r="CX52" s="151">
        <f>[45]届出・宮崎県!$AA$47</f>
        <v>0</v>
      </c>
      <c r="CY52" s="152">
        <f>[45]届出・宮崎県!$Z$51</f>
        <v>0</v>
      </c>
      <c r="CZ52" s="149">
        <f>[45]届出・宮崎県!$AA$51</f>
        <v>0</v>
      </c>
      <c r="DA52" s="152">
        <f>[45]届出・宮崎県!$Z$48</f>
        <v>0</v>
      </c>
      <c r="DB52" s="153">
        <f>[45]届出・宮崎県!$AA$48</f>
        <v>0</v>
      </c>
      <c r="DC52" s="148">
        <f>[45]届出・宮崎県!$Z$49</f>
        <v>0</v>
      </c>
      <c r="DD52" s="149">
        <f>[45]届出・宮崎県!$AA$49</f>
        <v>0</v>
      </c>
    </row>
    <row r="53" spans="1:108" s="77" customFormat="1" x14ac:dyDescent="0.15">
      <c r="A53" s="133" t="s">
        <v>66</v>
      </c>
      <c r="B53" s="210" t="s">
        <v>67</v>
      </c>
      <c r="C53" s="117">
        <f>[46]届出・鹿児島県!$Z$3</f>
        <v>1</v>
      </c>
      <c r="D53" s="231">
        <f>[46]届出・鹿児島県!$AA$3</f>
        <v>1</v>
      </c>
      <c r="E53" s="232">
        <f>[46]届出・鹿児島県!$Z$4</f>
        <v>0</v>
      </c>
      <c r="F53" s="136">
        <f>[46]届出・鹿児島県!$AA$4</f>
        <v>0</v>
      </c>
      <c r="G53" s="245">
        <f>[46]届出・鹿児島県!$Z$5</f>
        <v>0</v>
      </c>
      <c r="H53" s="231">
        <f>[46]届出・鹿児島県!$AA$5</f>
        <v>0</v>
      </c>
      <c r="I53" s="251">
        <f>[46]届出・鹿児島県!$Z$6</f>
        <v>0</v>
      </c>
      <c r="J53" s="136">
        <f>[46]届出・鹿児島県!$AA$6</f>
        <v>0</v>
      </c>
      <c r="K53" s="138">
        <f>[46]届出・鹿児島県!$Z$7</f>
        <v>0</v>
      </c>
      <c r="L53" s="255">
        <f>[46]届出・鹿児島県!$AA$7</f>
        <v>0</v>
      </c>
      <c r="M53" s="232">
        <f>[46]届出・鹿児島県!$Z$8</f>
        <v>0</v>
      </c>
      <c r="N53" s="136">
        <f>[46]届出・鹿児島県!$AA$8</f>
        <v>0</v>
      </c>
      <c r="O53" s="117">
        <f>[46]届出・鹿児島県!$Z$9</f>
        <v>13</v>
      </c>
      <c r="P53" s="231">
        <f>[46]届出・鹿児島県!$AA$9</f>
        <v>13</v>
      </c>
      <c r="Q53" s="251">
        <f>[46]届出・鹿児島県!$Z$10</f>
        <v>0</v>
      </c>
      <c r="R53" s="136">
        <f>[46]届出・鹿児島県!$AA$10</f>
        <v>0</v>
      </c>
      <c r="S53" s="138">
        <f>[46]届出・鹿児島県!$Z$11</f>
        <v>0</v>
      </c>
      <c r="T53" s="231">
        <f>[46]届出・鹿児島県!$AA$11</f>
        <v>0</v>
      </c>
      <c r="U53" s="133" t="s">
        <v>66</v>
      </c>
      <c r="V53" s="210" t="s">
        <v>67</v>
      </c>
      <c r="W53" s="267">
        <f>[46]届出・鹿児島県!$Z$12</f>
        <v>0</v>
      </c>
      <c r="X53" s="138">
        <f>[46]届出・鹿児島県!$AA$12</f>
        <v>0</v>
      </c>
      <c r="Y53" s="117">
        <f>[46]届出・鹿児島県!$Z$13</f>
        <v>6</v>
      </c>
      <c r="Z53" s="139">
        <f>[46]届出・鹿児島県!$AA$13</f>
        <v>6</v>
      </c>
      <c r="AA53" s="140">
        <f>[46]届出・鹿児島県!$Z$14</f>
        <v>0</v>
      </c>
      <c r="AB53" s="134">
        <f>[46]届出・鹿児島県!$AA$14</f>
        <v>0</v>
      </c>
      <c r="AC53" s="135">
        <f>[46]届出・鹿児島県!$Z$15</f>
        <v>0</v>
      </c>
      <c r="AD53" s="138">
        <f>[46]届出・鹿児島県!$AA$15</f>
        <v>0</v>
      </c>
      <c r="AE53" s="135">
        <f>[46]届出・鹿児島県!$Z$16</f>
        <v>2</v>
      </c>
      <c r="AF53" s="138">
        <f>[46]届出・鹿児島県!$AA$16</f>
        <v>2</v>
      </c>
      <c r="AG53" s="142">
        <f>[46]届出・鹿児島県!$Z$17</f>
        <v>0</v>
      </c>
      <c r="AH53" s="136">
        <f>[46]届出・鹿児島県!$AA$17</f>
        <v>0</v>
      </c>
      <c r="AI53" s="117">
        <f>[46]届出・鹿児島県!$Z$18</f>
        <v>0</v>
      </c>
      <c r="AJ53" s="141">
        <f>[46]届出・鹿児島県!$AA$18</f>
        <v>0</v>
      </c>
      <c r="AK53" s="137">
        <f>[46]届出・鹿児島県!$Z$19</f>
        <v>0</v>
      </c>
      <c r="AL53" s="138">
        <f>[46]届出・鹿児島県!$AA$19</f>
        <v>0</v>
      </c>
      <c r="AM53" s="142">
        <f>[46]届出・鹿児島県!$Z$20</f>
        <v>0</v>
      </c>
      <c r="AN53" s="136">
        <f>[46]届出・鹿児島県!$AA$20</f>
        <v>0</v>
      </c>
      <c r="AO53" s="133" t="s">
        <v>66</v>
      </c>
      <c r="AP53" s="210" t="s">
        <v>67</v>
      </c>
      <c r="AQ53" s="137">
        <f>[46]届出・鹿児島県!$Z$21</f>
        <v>0</v>
      </c>
      <c r="AR53" s="136">
        <f>[46]届出・鹿児島県!$AA$21</f>
        <v>0</v>
      </c>
      <c r="AS53" s="117">
        <f>[46]届出・鹿児島県!$Z$22</f>
        <v>0</v>
      </c>
      <c r="AT53" s="134">
        <f>[46]届出・鹿児島県!$AA$22</f>
        <v>0</v>
      </c>
      <c r="AU53" s="117">
        <f>[46]届出・鹿児島県!$Z$23</f>
        <v>0</v>
      </c>
      <c r="AV53" s="134">
        <f>[46]届出・鹿児島県!$AA$23</f>
        <v>0</v>
      </c>
      <c r="AW53" s="117">
        <f>[46]届出・鹿児島県!$Z$24</f>
        <v>0</v>
      </c>
      <c r="AX53" s="134">
        <f>[46]届出・鹿児島県!$AA$24</f>
        <v>0</v>
      </c>
      <c r="AY53" s="117">
        <f>[46]届出・鹿児島県!$Z$25</f>
        <v>0</v>
      </c>
      <c r="AZ53" s="134">
        <f>[46]届出・鹿児島県!$AA$25</f>
        <v>0</v>
      </c>
      <c r="BA53" s="117">
        <f>[46]届出・鹿児島県!$Z$26</f>
        <v>0</v>
      </c>
      <c r="BB53" s="134">
        <f>[46]届出・鹿児島県!$AA$26</f>
        <v>0</v>
      </c>
      <c r="BC53" s="117">
        <f>[46]届出・鹿児島県!$Z$27</f>
        <v>0</v>
      </c>
      <c r="BD53" s="134">
        <f>[46]届出・鹿児島県!$AA$27</f>
        <v>0</v>
      </c>
      <c r="BE53" s="117">
        <f>[46]届出・鹿児島県!$Z$28</f>
        <v>0</v>
      </c>
      <c r="BF53" s="134">
        <f>[46]届出・鹿児島県!$AA$28</f>
        <v>0</v>
      </c>
      <c r="BG53" s="117">
        <f>[46]届出・鹿児島県!$Z$29</f>
        <v>0</v>
      </c>
      <c r="BH53" s="134">
        <f>[46]届出・鹿児島県!$AA$29</f>
        <v>0</v>
      </c>
      <c r="BI53" s="133" t="s">
        <v>66</v>
      </c>
      <c r="BJ53" s="210" t="s">
        <v>67</v>
      </c>
      <c r="BK53" s="135">
        <f>[46]届出・鹿児島県!$Z$30</f>
        <v>2</v>
      </c>
      <c r="BL53" s="138">
        <f>[46]届出・鹿児島県!$AA$30</f>
        <v>2</v>
      </c>
      <c r="BM53" s="117">
        <f>[46]届出・鹿児島県!$Z$31</f>
        <v>0</v>
      </c>
      <c r="BN53" s="134">
        <f>[46]届出・鹿児島県!$AA$31</f>
        <v>0</v>
      </c>
      <c r="BO53" s="117">
        <f>[46]届出・鹿児島県!$Z$32</f>
        <v>0</v>
      </c>
      <c r="BP53" s="134">
        <f>[46]届出・鹿児島県!$AA$32</f>
        <v>0</v>
      </c>
      <c r="BQ53" s="117">
        <f>[46]届出・鹿児島県!$Z$33</f>
        <v>0</v>
      </c>
      <c r="BR53" s="141">
        <f>[46]届出・鹿児島県!$AA$33</f>
        <v>0</v>
      </c>
      <c r="BS53" s="146">
        <f>[46]届出・鹿児島県!$Z$34</f>
        <v>0</v>
      </c>
      <c r="BT53" s="134">
        <f>[46]届出・鹿児島県!$AA$34</f>
        <v>0</v>
      </c>
      <c r="BU53" s="117">
        <f>[46]届出・鹿児島県!$Z$35</f>
        <v>0</v>
      </c>
      <c r="BV53" s="134">
        <f>[46]届出・鹿児島県!$AA$35</f>
        <v>0</v>
      </c>
      <c r="BW53" s="117">
        <f>[46]届出・鹿児島県!$Z$36</f>
        <v>0</v>
      </c>
      <c r="BX53" s="134">
        <f>[46]届出・鹿児島県!$AA$36</f>
        <v>0</v>
      </c>
      <c r="BY53" s="131">
        <f>[46]届出・鹿児島県!$Z$37</f>
        <v>152</v>
      </c>
      <c r="BZ53" s="145">
        <f>[46]届出・鹿児島県!$AA$37</f>
        <v>264</v>
      </c>
      <c r="CA53" s="142">
        <f>[46]届出・鹿児島県!$Z$38</f>
        <v>0</v>
      </c>
      <c r="CB53" s="136">
        <f>[46]届出・鹿児島県!$AA$38</f>
        <v>0</v>
      </c>
      <c r="CC53" s="133" t="s">
        <v>66</v>
      </c>
      <c r="CD53" s="210" t="s">
        <v>67</v>
      </c>
      <c r="CE53" s="117">
        <f>[46]届出・鹿児島県!$Z$39</f>
        <v>0</v>
      </c>
      <c r="CF53" s="134">
        <f>[46]届出・鹿児島県!$AA$39</f>
        <v>0</v>
      </c>
      <c r="CG53" s="120">
        <f>[46]届出・鹿児島県!$Z$40</f>
        <v>0</v>
      </c>
      <c r="CH53" s="121">
        <f>[46]届出・鹿児島県!$AA$40</f>
        <v>0</v>
      </c>
      <c r="CI53" s="137">
        <f>[46]届出・鹿児島県!$Z$41</f>
        <v>0</v>
      </c>
      <c r="CJ53" s="136">
        <f>[46]届出・鹿児島県!$AA$41</f>
        <v>0</v>
      </c>
      <c r="CK53" s="117">
        <f>[46]届出・鹿児島県!$Z$42</f>
        <v>0</v>
      </c>
      <c r="CL53" s="134">
        <f>[46]届出・鹿児島県!$AA$42</f>
        <v>0</v>
      </c>
      <c r="CM53" s="117">
        <f>[46]届出・鹿児島県!$Z$43</f>
        <v>0</v>
      </c>
      <c r="CN53" s="134">
        <f>[46]届出・鹿児島県!$AA$43</f>
        <v>0</v>
      </c>
      <c r="CO53" s="117">
        <f>[46]届出・鹿児島県!$Z$44</f>
        <v>0</v>
      </c>
      <c r="CP53" s="134">
        <f>[46]届出・鹿児島県!$AA$44</f>
        <v>0</v>
      </c>
      <c r="CQ53" s="120">
        <f>[46]届出・鹿児島県!$Z$45</f>
        <v>0</v>
      </c>
      <c r="CR53" s="121">
        <f>[46]届出・鹿児島県!$AA$45</f>
        <v>0</v>
      </c>
      <c r="CS53" s="120">
        <f>[46]届出・鹿児島県!$Z$46</f>
        <v>0</v>
      </c>
      <c r="CT53" s="121">
        <f>[46]届出・鹿児島県!$AA$46</f>
        <v>0</v>
      </c>
      <c r="CU53" s="133" t="s">
        <v>66</v>
      </c>
      <c r="CV53" s="210" t="s">
        <v>67</v>
      </c>
      <c r="CW53" s="120">
        <f>[46]届出・鹿児島県!$Z$47</f>
        <v>0</v>
      </c>
      <c r="CX53" s="121">
        <f>[46]届出・鹿児島県!$AA$47</f>
        <v>0</v>
      </c>
      <c r="CY53" s="137">
        <f>[46]届出・鹿児島県!$Z$51</f>
        <v>0</v>
      </c>
      <c r="CZ53" s="134">
        <f>[46]届出・鹿児島県!$AA$51</f>
        <v>0</v>
      </c>
      <c r="DA53" s="137">
        <f>[46]届出・鹿児島県!$Z$48</f>
        <v>0</v>
      </c>
      <c r="DB53" s="138">
        <f>[46]届出・鹿児島県!$AA$48</f>
        <v>0</v>
      </c>
      <c r="DC53" s="117">
        <f>[46]届出・鹿児島県!$Z$49</f>
        <v>0</v>
      </c>
      <c r="DD53" s="134">
        <f>[46]届出・鹿児島県!$AA$49</f>
        <v>0</v>
      </c>
    </row>
    <row r="54" spans="1:108" s="77" customFormat="1" ht="18" thickBot="1" x14ac:dyDescent="0.2">
      <c r="A54" s="164" t="s">
        <v>68</v>
      </c>
      <c r="B54" s="213" t="s">
        <v>176</v>
      </c>
      <c r="C54" s="165">
        <f>[47]届出・沖縄県!$Z$3</f>
        <v>0</v>
      </c>
      <c r="D54" s="239">
        <f>[47]届出・沖縄県!$AA$3</f>
        <v>0</v>
      </c>
      <c r="E54" s="240">
        <f>[47]届出・沖縄県!$Z$4</f>
        <v>0</v>
      </c>
      <c r="F54" s="168">
        <f>[47]届出・沖縄県!$AA$4</f>
        <v>0</v>
      </c>
      <c r="G54" s="248">
        <f>[47]届出・沖縄県!$Z$5</f>
        <v>0</v>
      </c>
      <c r="H54" s="239">
        <f>[47]届出・沖縄県!$AA$5</f>
        <v>0</v>
      </c>
      <c r="I54" s="254">
        <f>[47]届出・沖縄県!$Z$6</f>
        <v>1</v>
      </c>
      <c r="J54" s="168">
        <f>[47]届出・沖縄県!$AA$6</f>
        <v>1</v>
      </c>
      <c r="K54" s="170">
        <f>[47]届出・沖縄県!$Z$7</f>
        <v>0</v>
      </c>
      <c r="L54" s="258">
        <f>[47]届出・沖縄県!$AA$7</f>
        <v>0</v>
      </c>
      <c r="M54" s="240">
        <f>[47]届出・沖縄県!$Z$8</f>
        <v>0</v>
      </c>
      <c r="N54" s="168">
        <f>[47]届出・沖縄県!$AA$8</f>
        <v>0</v>
      </c>
      <c r="O54" s="165">
        <f>[47]届出・沖縄県!$Z$9</f>
        <v>0</v>
      </c>
      <c r="P54" s="239">
        <f>[47]届出・沖縄県!$AA$9</f>
        <v>0</v>
      </c>
      <c r="Q54" s="254">
        <f>[47]届出・沖縄県!$Z$10</f>
        <v>0</v>
      </c>
      <c r="R54" s="168">
        <f>[47]届出・沖縄県!$AA$10</f>
        <v>0</v>
      </c>
      <c r="S54" s="170">
        <f>[47]届出・沖縄県!$Z$11</f>
        <v>2</v>
      </c>
      <c r="T54" s="269">
        <f>[47]届出・沖縄県!$AA$11</f>
        <v>2</v>
      </c>
      <c r="U54" s="164" t="s">
        <v>68</v>
      </c>
      <c r="V54" s="213" t="s">
        <v>279</v>
      </c>
      <c r="W54" s="270">
        <f>[47]届出・沖縄県!$Z$12</f>
        <v>0</v>
      </c>
      <c r="X54" s="171">
        <f>[47]届出・沖縄県!$AA$12</f>
        <v>0</v>
      </c>
      <c r="Y54" s="165">
        <f>[47]届出・沖縄県!$Z$13</f>
        <v>8</v>
      </c>
      <c r="Z54" s="172">
        <f>[47]届出・沖縄県!$AA$13</f>
        <v>8</v>
      </c>
      <c r="AA54" s="173">
        <f>[47]届出・沖縄県!$Z$14</f>
        <v>0</v>
      </c>
      <c r="AB54" s="166">
        <f>[47]届出・沖縄県!$AA$14</f>
        <v>0</v>
      </c>
      <c r="AC54" s="167">
        <f>[47]届出・沖縄県!$Z$15</f>
        <v>0</v>
      </c>
      <c r="AD54" s="170">
        <f>[47]届出・沖縄県!$AA$15</f>
        <v>0</v>
      </c>
      <c r="AE54" s="167">
        <f>[47]届出・沖縄県!$Z$16</f>
        <v>1</v>
      </c>
      <c r="AF54" s="170">
        <f>[47]届出・沖縄県!$AA$16</f>
        <v>1</v>
      </c>
      <c r="AG54" s="175">
        <f>[47]届出・沖縄県!$Z$17</f>
        <v>1</v>
      </c>
      <c r="AH54" s="168">
        <f>[47]届出・沖縄県!$AA$17</f>
        <v>5</v>
      </c>
      <c r="AI54" s="165">
        <f>[47]届出・沖縄県!$Z$18</f>
        <v>1</v>
      </c>
      <c r="AJ54" s="174">
        <f>[47]届出・沖縄県!$AA$18</f>
        <v>1</v>
      </c>
      <c r="AK54" s="169">
        <f>[47]届出・沖縄県!$Z$19</f>
        <v>0</v>
      </c>
      <c r="AL54" s="170">
        <f>[47]届出・沖縄県!$AA$19</f>
        <v>0</v>
      </c>
      <c r="AM54" s="175">
        <f>[47]届出・沖縄県!$Z$20</f>
        <v>0</v>
      </c>
      <c r="AN54" s="168">
        <f>[47]届出・沖縄県!$AA$20</f>
        <v>0</v>
      </c>
      <c r="AO54" s="164" t="s">
        <v>68</v>
      </c>
      <c r="AP54" s="213" t="s">
        <v>279</v>
      </c>
      <c r="AQ54" s="169">
        <f>[47]届出・沖縄県!$Z$21</f>
        <v>0</v>
      </c>
      <c r="AR54" s="168">
        <f>[47]届出・沖縄県!$AA$21</f>
        <v>0</v>
      </c>
      <c r="AS54" s="165">
        <f>[47]届出・沖縄県!$Z$22</f>
        <v>0</v>
      </c>
      <c r="AT54" s="166">
        <f>[47]届出・沖縄県!$AA$22</f>
        <v>0</v>
      </c>
      <c r="AU54" s="165">
        <f>[47]届出・沖縄県!$Z$23</f>
        <v>0</v>
      </c>
      <c r="AV54" s="166">
        <f>[47]届出・沖縄県!$AA$23</f>
        <v>0</v>
      </c>
      <c r="AW54" s="165">
        <f>[47]届出・沖縄県!$Z$24</f>
        <v>0</v>
      </c>
      <c r="AX54" s="166">
        <f>[47]届出・沖縄県!$AA$24</f>
        <v>0</v>
      </c>
      <c r="AY54" s="165">
        <f>[47]届出・沖縄県!$Z$25</f>
        <v>0</v>
      </c>
      <c r="AZ54" s="166">
        <f>[47]届出・沖縄県!$AA$25</f>
        <v>0</v>
      </c>
      <c r="BA54" s="165">
        <f>[47]届出・沖縄県!$Z$26</f>
        <v>0</v>
      </c>
      <c r="BB54" s="166">
        <f>[47]届出・沖縄県!$AA$26</f>
        <v>0</v>
      </c>
      <c r="BC54" s="165">
        <f>[47]届出・沖縄県!$Z$27</f>
        <v>0</v>
      </c>
      <c r="BD54" s="166">
        <f>[47]届出・沖縄県!$AA$27</f>
        <v>0</v>
      </c>
      <c r="BE54" s="165">
        <f>[47]届出・沖縄県!$Z$28</f>
        <v>0</v>
      </c>
      <c r="BF54" s="166">
        <f>[47]届出・沖縄県!$AA$28</f>
        <v>0</v>
      </c>
      <c r="BG54" s="165">
        <f>[47]届出・沖縄県!$Z$29</f>
        <v>1</v>
      </c>
      <c r="BH54" s="166">
        <f>[47]届出・沖縄県!$AA$29</f>
        <v>28</v>
      </c>
      <c r="BI54" s="164" t="s">
        <v>68</v>
      </c>
      <c r="BJ54" s="213" t="s">
        <v>279</v>
      </c>
      <c r="BK54" s="167">
        <f>[47]届出・沖縄県!$Z$30</f>
        <v>10</v>
      </c>
      <c r="BL54" s="170">
        <f>[47]届出・沖縄県!$AA$30</f>
        <v>14</v>
      </c>
      <c r="BM54" s="165">
        <f>[47]届出・沖縄県!$Z$31</f>
        <v>0</v>
      </c>
      <c r="BN54" s="166">
        <f>[47]届出・沖縄県!$AA$31</f>
        <v>0</v>
      </c>
      <c r="BO54" s="165">
        <f>[47]届出・沖縄県!$Z$32</f>
        <v>0</v>
      </c>
      <c r="BP54" s="166">
        <f>[47]届出・沖縄県!$AA$32</f>
        <v>0</v>
      </c>
      <c r="BQ54" s="165">
        <f>[47]届出・沖縄県!$Z$33</f>
        <v>0</v>
      </c>
      <c r="BR54" s="174">
        <f>[47]届出・沖縄県!$AA$33</f>
        <v>0</v>
      </c>
      <c r="BS54" s="176">
        <f>[47]届出・沖縄県!$Z$34</f>
        <v>0</v>
      </c>
      <c r="BT54" s="166">
        <f>[47]届出・沖縄県!$AA$34</f>
        <v>0</v>
      </c>
      <c r="BU54" s="165">
        <f>[47]届出・沖縄県!$Z$35</f>
        <v>0</v>
      </c>
      <c r="BV54" s="166">
        <f>[47]届出・沖縄県!$AA$35</f>
        <v>0</v>
      </c>
      <c r="BW54" s="177">
        <f>[47]届出・沖縄県!$Z$36</f>
        <v>27</v>
      </c>
      <c r="BX54" s="166">
        <f>[47]届出・沖縄県!$AA$36</f>
        <v>93</v>
      </c>
      <c r="BY54" s="165">
        <f>[47]届出・沖縄県!$Z$37</f>
        <v>32</v>
      </c>
      <c r="BZ54" s="178">
        <f>[47]届出・沖縄県!$AA$37</f>
        <v>37</v>
      </c>
      <c r="CA54" s="175">
        <f>[47]届出・沖縄県!$Z$38</f>
        <v>0</v>
      </c>
      <c r="CB54" s="168">
        <f>[47]届出・沖縄県!$AA$38</f>
        <v>0</v>
      </c>
      <c r="CC54" s="164" t="s">
        <v>68</v>
      </c>
      <c r="CD54" s="213" t="s">
        <v>279</v>
      </c>
      <c r="CE54" s="177">
        <f>[47]届出・沖縄県!$Z$39</f>
        <v>41</v>
      </c>
      <c r="CF54" s="166">
        <f>[47]届出・沖縄県!$AA$39</f>
        <v>1420</v>
      </c>
      <c r="CG54" s="179">
        <f>[47]届出・沖縄県!$Z$40</f>
        <v>0</v>
      </c>
      <c r="CH54" s="168">
        <f>[47]届出・沖縄県!$AA$40</f>
        <v>0</v>
      </c>
      <c r="CI54" s="169">
        <f>[47]届出・沖縄県!$Z$41</f>
        <v>0</v>
      </c>
      <c r="CJ54" s="168">
        <f>[47]届出・沖縄県!$AA$41</f>
        <v>0</v>
      </c>
      <c r="CK54" s="165">
        <f>[47]届出・沖縄県!$Z$42</f>
        <v>0</v>
      </c>
      <c r="CL54" s="166">
        <f>[47]届出・沖縄県!$AA$42</f>
        <v>0</v>
      </c>
      <c r="CM54" s="165">
        <f>[47]届出・沖縄県!$Z$43</f>
        <v>0</v>
      </c>
      <c r="CN54" s="166">
        <f>[47]届出・沖縄県!$AA$43</f>
        <v>0</v>
      </c>
      <c r="CO54" s="165">
        <f>[47]届出・沖縄県!$Z$44</f>
        <v>1</v>
      </c>
      <c r="CP54" s="166">
        <f>[47]届出・沖縄県!$AA$44</f>
        <v>120</v>
      </c>
      <c r="CQ54" s="167">
        <f>[47]届出・沖縄県!$Z$45</f>
        <v>0</v>
      </c>
      <c r="CR54" s="168">
        <f>[47]届出・沖縄県!$AA$45</f>
        <v>0</v>
      </c>
      <c r="CS54" s="167">
        <f>[47]届出・沖縄県!$Z$46</f>
        <v>0</v>
      </c>
      <c r="CT54" s="168">
        <f>[47]届出・沖縄県!$AA$46</f>
        <v>0</v>
      </c>
      <c r="CU54" s="164" t="s">
        <v>68</v>
      </c>
      <c r="CV54" s="213" t="s">
        <v>279</v>
      </c>
      <c r="CW54" s="167">
        <f>[47]届出・沖縄県!$Z$47</f>
        <v>0</v>
      </c>
      <c r="CX54" s="168">
        <f>[47]届出・沖縄県!$AA$47</f>
        <v>0</v>
      </c>
      <c r="CY54" s="169">
        <f>[47]届出・沖縄県!$Z$51</f>
        <v>0</v>
      </c>
      <c r="CZ54" s="166">
        <f>[47]届出・沖縄県!$AA$51</f>
        <v>0</v>
      </c>
      <c r="DA54" s="169">
        <f>[47]届出・沖縄県!$Z$48</f>
        <v>0</v>
      </c>
      <c r="DB54" s="170">
        <f>[47]届出・沖縄県!$AA$48</f>
        <v>0</v>
      </c>
      <c r="DC54" s="165">
        <f>[47]届出・沖縄県!$Z$49</f>
        <v>0</v>
      </c>
      <c r="DD54" s="166">
        <f>[47]届出・沖縄県!$AA$49</f>
        <v>0</v>
      </c>
    </row>
    <row r="55" spans="1:108" s="77" customFormat="1" ht="18" thickTop="1" x14ac:dyDescent="0.15">
      <c r="A55" s="479" t="s">
        <v>213</v>
      </c>
      <c r="B55" s="480"/>
      <c r="C55" s="180">
        <f t="shared" ref="C55:O55" si="0">SUM(C8:C54)</f>
        <v>14</v>
      </c>
      <c r="D55" s="241">
        <f t="shared" si="0"/>
        <v>14</v>
      </c>
      <c r="E55" s="242">
        <f t="shared" si="0"/>
        <v>0</v>
      </c>
      <c r="F55" s="184">
        <f t="shared" si="0"/>
        <v>0</v>
      </c>
      <c r="G55" s="180">
        <f t="shared" si="0"/>
        <v>0</v>
      </c>
      <c r="H55" s="241">
        <f t="shared" si="0"/>
        <v>0</v>
      </c>
      <c r="I55" s="242">
        <f t="shared" si="0"/>
        <v>2</v>
      </c>
      <c r="J55" s="184">
        <f t="shared" si="0"/>
        <v>2</v>
      </c>
      <c r="K55" s="183">
        <f t="shared" si="0"/>
        <v>17</v>
      </c>
      <c r="L55" s="259">
        <f t="shared" si="0"/>
        <v>31</v>
      </c>
      <c r="M55" s="242">
        <f t="shared" si="0"/>
        <v>46</v>
      </c>
      <c r="N55" s="184">
        <f t="shared" si="0"/>
        <v>424</v>
      </c>
      <c r="O55" s="180">
        <f t="shared" si="0"/>
        <v>157</v>
      </c>
      <c r="P55" s="241">
        <f t="shared" ref="P55:X55" si="1">SUM(P8:P54)</f>
        <v>159</v>
      </c>
      <c r="Q55" s="242">
        <f t="shared" si="1"/>
        <v>0</v>
      </c>
      <c r="R55" s="184">
        <f t="shared" si="1"/>
        <v>0</v>
      </c>
      <c r="S55" s="183">
        <f t="shared" si="1"/>
        <v>2</v>
      </c>
      <c r="T55" s="241">
        <f t="shared" si="1"/>
        <v>2</v>
      </c>
      <c r="U55" s="479" t="s">
        <v>213</v>
      </c>
      <c r="V55" s="480"/>
      <c r="W55" s="271">
        <f t="shared" si="1"/>
        <v>0</v>
      </c>
      <c r="X55" s="183">
        <f t="shared" si="1"/>
        <v>0</v>
      </c>
      <c r="Y55" s="180">
        <f>SUM(Y8:Y54)</f>
        <v>43</v>
      </c>
      <c r="Z55" s="185">
        <f>SUM(Z8:Z54)</f>
        <v>51</v>
      </c>
      <c r="AA55" s="186">
        <f>SUM(AA8:AA54)</f>
        <v>1</v>
      </c>
      <c r="AB55" s="181">
        <f>SUM(AB8:AB54)</f>
        <v>1</v>
      </c>
      <c r="AC55" s="187">
        <f t="shared" ref="AC55:AJ55" si="2">SUM(AC8:AC54)</f>
        <v>7</v>
      </c>
      <c r="AD55" s="183">
        <f t="shared" si="2"/>
        <v>30</v>
      </c>
      <c r="AE55" s="187">
        <f>SUM(AE8:AE54)</f>
        <v>62</v>
      </c>
      <c r="AF55" s="183">
        <f t="shared" si="2"/>
        <v>64</v>
      </c>
      <c r="AG55" s="189">
        <f>SUM(AG8:AG54)</f>
        <v>1</v>
      </c>
      <c r="AH55" s="184">
        <f>SUM(AH8:AH54)</f>
        <v>5</v>
      </c>
      <c r="AI55" s="187">
        <f t="shared" si="2"/>
        <v>80</v>
      </c>
      <c r="AJ55" s="188">
        <f t="shared" si="2"/>
        <v>306</v>
      </c>
      <c r="AK55" s="182">
        <f t="shared" ref="AK55:AZ55" si="3">SUM(AK8:AK54)</f>
        <v>24</v>
      </c>
      <c r="AL55" s="183">
        <f t="shared" si="3"/>
        <v>1076</v>
      </c>
      <c r="AM55" s="189">
        <f>SUM(AM8:AM54)</f>
        <v>1</v>
      </c>
      <c r="AN55" s="184">
        <f>SUM(AN8:AN54)</f>
        <v>6</v>
      </c>
      <c r="AO55" s="479" t="s">
        <v>213</v>
      </c>
      <c r="AP55" s="480"/>
      <c r="AQ55" s="182">
        <f>SUM(AQ8:AQ54)</f>
        <v>0</v>
      </c>
      <c r="AR55" s="184">
        <f>SUM(AR8:AR54)</f>
        <v>0</v>
      </c>
      <c r="AS55" s="180">
        <f>SUM(AS8:AS54)</f>
        <v>8</v>
      </c>
      <c r="AT55" s="181">
        <f>SUM(AT8:AT54)</f>
        <v>17</v>
      </c>
      <c r="AU55" s="180">
        <f t="shared" si="3"/>
        <v>0</v>
      </c>
      <c r="AV55" s="181">
        <f t="shared" si="3"/>
        <v>0</v>
      </c>
      <c r="AW55" s="180">
        <f t="shared" si="3"/>
        <v>30</v>
      </c>
      <c r="AX55" s="181">
        <f t="shared" si="3"/>
        <v>30</v>
      </c>
      <c r="AY55" s="180">
        <f t="shared" si="3"/>
        <v>0</v>
      </c>
      <c r="AZ55" s="181">
        <f t="shared" si="3"/>
        <v>0</v>
      </c>
      <c r="BA55" s="180">
        <f>SUM(BA8:BA54)</f>
        <v>8</v>
      </c>
      <c r="BB55" s="181">
        <f>SUM(BB8:BB54)</f>
        <v>26</v>
      </c>
      <c r="BC55" s="180">
        <f>SUM(BC8:BC54)</f>
        <v>1</v>
      </c>
      <c r="BD55" s="181">
        <f>SUM(BD8:BD54)</f>
        <v>1</v>
      </c>
      <c r="BE55" s="180">
        <f>SUM(BE8:BE54)</f>
        <v>0</v>
      </c>
      <c r="BF55" s="181">
        <f t="shared" ref="BF55:BV55" si="4">SUM(BF8:BF54)</f>
        <v>0</v>
      </c>
      <c r="BG55" s="180">
        <f>SUM(BG8:BG54)</f>
        <v>3</v>
      </c>
      <c r="BH55" s="181">
        <f>SUM(BH8:BH54)</f>
        <v>47</v>
      </c>
      <c r="BI55" s="479" t="s">
        <v>213</v>
      </c>
      <c r="BJ55" s="480"/>
      <c r="BK55" s="187">
        <f>SUM(BK8:BK54)</f>
        <v>12</v>
      </c>
      <c r="BL55" s="183">
        <f>SUM(BL8:BL54)</f>
        <v>16</v>
      </c>
      <c r="BM55" s="180">
        <f>SUM(BM8:BM54)</f>
        <v>5</v>
      </c>
      <c r="BN55" s="181">
        <f t="shared" si="4"/>
        <v>320</v>
      </c>
      <c r="BO55" s="180">
        <f t="shared" si="4"/>
        <v>4</v>
      </c>
      <c r="BP55" s="181">
        <f t="shared" si="4"/>
        <v>387</v>
      </c>
      <c r="BQ55" s="180">
        <f t="shared" si="4"/>
        <v>30</v>
      </c>
      <c r="BR55" s="188">
        <f t="shared" si="4"/>
        <v>657</v>
      </c>
      <c r="BS55" s="190">
        <f>SUM(BS8:BS54)</f>
        <v>0</v>
      </c>
      <c r="BT55" s="181">
        <f>SUM(BT8:BT54)</f>
        <v>0</v>
      </c>
      <c r="BU55" s="180">
        <f t="shared" si="4"/>
        <v>0</v>
      </c>
      <c r="BV55" s="181">
        <f t="shared" si="4"/>
        <v>0</v>
      </c>
      <c r="BW55" s="180">
        <f t="shared" ref="BW55:CF55" si="5">SUM(BW8:BW54)</f>
        <v>39</v>
      </c>
      <c r="BX55" s="181">
        <f t="shared" si="5"/>
        <v>224</v>
      </c>
      <c r="BY55" s="180">
        <f t="shared" si="5"/>
        <v>1125</v>
      </c>
      <c r="BZ55" s="191">
        <f t="shared" si="5"/>
        <v>1917</v>
      </c>
      <c r="CA55" s="189">
        <f>SUM(CA8:CA54)</f>
        <v>0</v>
      </c>
      <c r="CB55" s="184">
        <f>SUM(CB8:CB54)</f>
        <v>0</v>
      </c>
      <c r="CC55" s="479" t="s">
        <v>213</v>
      </c>
      <c r="CD55" s="480"/>
      <c r="CE55" s="180">
        <f t="shared" si="5"/>
        <v>75</v>
      </c>
      <c r="CF55" s="181">
        <f t="shared" si="5"/>
        <v>1564</v>
      </c>
      <c r="CG55" s="187">
        <f>SUM(CG8:CG54)</f>
        <v>7</v>
      </c>
      <c r="CH55" s="184">
        <f>SUM(CH8:CH54)</f>
        <v>736</v>
      </c>
      <c r="CI55" s="182">
        <f>SUM(CI8:CI54)</f>
        <v>235</v>
      </c>
      <c r="CJ55" s="184">
        <f>SUM(CJ8:CJ54)</f>
        <v>7237</v>
      </c>
      <c r="CK55" s="180">
        <f t="shared" ref="CK55:DD55" si="6">SUM(CK8:CK54)</f>
        <v>11</v>
      </c>
      <c r="CL55" s="181">
        <f t="shared" si="6"/>
        <v>18073</v>
      </c>
      <c r="CM55" s="180">
        <f t="shared" si="6"/>
        <v>4</v>
      </c>
      <c r="CN55" s="181">
        <f t="shared" si="6"/>
        <v>2164</v>
      </c>
      <c r="CO55" s="180">
        <f t="shared" si="6"/>
        <v>6</v>
      </c>
      <c r="CP55" s="181">
        <f t="shared" si="6"/>
        <v>388</v>
      </c>
      <c r="CQ55" s="180">
        <f t="shared" si="6"/>
        <v>24</v>
      </c>
      <c r="CR55" s="181">
        <f t="shared" si="6"/>
        <v>34</v>
      </c>
      <c r="CS55" s="180">
        <f t="shared" si="6"/>
        <v>3</v>
      </c>
      <c r="CT55" s="181">
        <f t="shared" si="6"/>
        <v>49</v>
      </c>
      <c r="CU55" s="479" t="s">
        <v>280</v>
      </c>
      <c r="CV55" s="480"/>
      <c r="CW55" s="180">
        <f t="shared" si="6"/>
        <v>9</v>
      </c>
      <c r="CX55" s="181">
        <f t="shared" si="6"/>
        <v>16081</v>
      </c>
      <c r="CY55" s="180">
        <f>SUM(CY8:CY54)</f>
        <v>1</v>
      </c>
      <c r="CZ55" s="181">
        <f>SUM(CZ8:CZ54)</f>
        <v>4</v>
      </c>
      <c r="DA55" s="190">
        <f t="shared" si="6"/>
        <v>49</v>
      </c>
      <c r="DB55" s="181">
        <f t="shared" si="6"/>
        <v>754</v>
      </c>
      <c r="DC55" s="180">
        <f t="shared" si="6"/>
        <v>119</v>
      </c>
      <c r="DD55" s="181">
        <f t="shared" si="6"/>
        <v>1942</v>
      </c>
    </row>
    <row r="56" spans="1:108" s="77" customFormat="1" ht="18" customHeight="1" thickBot="1" x14ac:dyDescent="0.2">
      <c r="A56" s="477" t="s">
        <v>125</v>
      </c>
      <c r="B56" s="478"/>
      <c r="C56" s="192">
        <v>503</v>
      </c>
      <c r="D56" s="243">
        <v>578</v>
      </c>
      <c r="E56" s="244">
        <v>1</v>
      </c>
      <c r="F56" s="196">
        <v>1</v>
      </c>
      <c r="G56" s="192">
        <v>1</v>
      </c>
      <c r="H56" s="243">
        <v>2</v>
      </c>
      <c r="I56" s="244">
        <v>2</v>
      </c>
      <c r="J56" s="196">
        <v>2</v>
      </c>
      <c r="K56" s="194">
        <v>24</v>
      </c>
      <c r="L56" s="260">
        <v>24</v>
      </c>
      <c r="M56" s="244">
        <v>44</v>
      </c>
      <c r="N56" s="196">
        <v>391</v>
      </c>
      <c r="O56" s="192">
        <v>168</v>
      </c>
      <c r="P56" s="243">
        <v>169</v>
      </c>
      <c r="Q56" s="244">
        <v>111</v>
      </c>
      <c r="R56" s="196">
        <v>116</v>
      </c>
      <c r="S56" s="194">
        <v>0</v>
      </c>
      <c r="T56" s="243">
        <v>0</v>
      </c>
      <c r="U56" s="477" t="s">
        <v>125</v>
      </c>
      <c r="V56" s="478"/>
      <c r="W56" s="272">
        <v>1</v>
      </c>
      <c r="X56" s="194">
        <v>1</v>
      </c>
      <c r="Y56" s="192">
        <v>55</v>
      </c>
      <c r="Z56" s="197">
        <v>60</v>
      </c>
      <c r="AA56" s="198">
        <v>4</v>
      </c>
      <c r="AB56" s="193">
        <v>4</v>
      </c>
      <c r="AC56" s="199">
        <v>5</v>
      </c>
      <c r="AD56" s="194">
        <v>11</v>
      </c>
      <c r="AE56" s="199">
        <v>59</v>
      </c>
      <c r="AF56" s="194">
        <v>61</v>
      </c>
      <c r="AG56" s="203">
        <v>0</v>
      </c>
      <c r="AH56" s="196">
        <v>0</v>
      </c>
      <c r="AI56" s="192">
        <v>89</v>
      </c>
      <c r="AJ56" s="200">
        <v>304</v>
      </c>
      <c r="AK56" s="201">
        <v>25</v>
      </c>
      <c r="AL56" s="202">
        <v>187</v>
      </c>
      <c r="AM56" s="198">
        <v>1</v>
      </c>
      <c r="AN56" s="193">
        <v>1200</v>
      </c>
      <c r="AO56" s="477" t="s">
        <v>125</v>
      </c>
      <c r="AP56" s="478"/>
      <c r="AQ56" s="201">
        <v>1</v>
      </c>
      <c r="AR56" s="193">
        <v>3</v>
      </c>
      <c r="AS56" s="192">
        <v>0</v>
      </c>
      <c r="AT56" s="193">
        <v>0</v>
      </c>
      <c r="AU56" s="192">
        <v>0</v>
      </c>
      <c r="AV56" s="193">
        <v>0</v>
      </c>
      <c r="AW56" s="192">
        <v>37</v>
      </c>
      <c r="AX56" s="200">
        <v>44</v>
      </c>
      <c r="AY56" s="192">
        <v>0</v>
      </c>
      <c r="AZ56" s="193">
        <v>0</v>
      </c>
      <c r="BA56" s="192">
        <v>9</v>
      </c>
      <c r="BB56" s="193">
        <v>12</v>
      </c>
      <c r="BC56" s="192">
        <v>0</v>
      </c>
      <c r="BD56" s="193">
        <v>0</v>
      </c>
      <c r="BE56" s="192">
        <v>4</v>
      </c>
      <c r="BF56" s="193">
        <v>5</v>
      </c>
      <c r="BG56" s="192">
        <v>1</v>
      </c>
      <c r="BH56" s="193">
        <v>12</v>
      </c>
      <c r="BI56" s="477" t="s">
        <v>125</v>
      </c>
      <c r="BJ56" s="478"/>
      <c r="BK56" s="199">
        <v>1</v>
      </c>
      <c r="BL56" s="194">
        <v>1</v>
      </c>
      <c r="BM56" s="192">
        <v>6</v>
      </c>
      <c r="BN56" s="193">
        <v>74</v>
      </c>
      <c r="BO56" s="192">
        <v>24</v>
      </c>
      <c r="BP56" s="193">
        <v>11202</v>
      </c>
      <c r="BQ56" s="192">
        <v>24</v>
      </c>
      <c r="BR56" s="200">
        <v>283</v>
      </c>
      <c r="BS56" s="201">
        <v>1</v>
      </c>
      <c r="BT56" s="193">
        <v>1</v>
      </c>
      <c r="BU56" s="192">
        <v>2</v>
      </c>
      <c r="BV56" s="193">
        <v>812</v>
      </c>
      <c r="BW56" s="192">
        <v>59</v>
      </c>
      <c r="BX56" s="193">
        <v>435</v>
      </c>
      <c r="BY56" s="192">
        <v>1159</v>
      </c>
      <c r="BZ56" s="202">
        <v>2000</v>
      </c>
      <c r="CA56" s="203">
        <v>1</v>
      </c>
      <c r="CB56" s="196">
        <v>13</v>
      </c>
      <c r="CC56" s="477" t="s">
        <v>125</v>
      </c>
      <c r="CD56" s="478"/>
      <c r="CE56" s="192">
        <v>61</v>
      </c>
      <c r="CF56" s="193">
        <v>542</v>
      </c>
      <c r="CG56" s="199">
        <v>4</v>
      </c>
      <c r="CH56" s="196">
        <v>311</v>
      </c>
      <c r="CI56" s="201">
        <v>385</v>
      </c>
      <c r="CJ56" s="193">
        <v>14688</v>
      </c>
      <c r="CK56" s="192">
        <v>11</v>
      </c>
      <c r="CL56" s="193">
        <v>10434</v>
      </c>
      <c r="CM56" s="192">
        <v>2</v>
      </c>
      <c r="CN56" s="193">
        <v>1600</v>
      </c>
      <c r="CO56" s="192">
        <v>4</v>
      </c>
      <c r="CP56" s="193">
        <v>6190</v>
      </c>
      <c r="CQ56" s="201">
        <v>8</v>
      </c>
      <c r="CR56" s="193">
        <v>10</v>
      </c>
      <c r="CS56" s="201">
        <v>1</v>
      </c>
      <c r="CT56" s="193">
        <v>160</v>
      </c>
      <c r="CU56" s="477" t="s">
        <v>125</v>
      </c>
      <c r="CV56" s="478"/>
      <c r="CW56" s="199">
        <v>15</v>
      </c>
      <c r="CX56" s="196">
        <v>4691</v>
      </c>
      <c r="CY56" s="195">
        <v>0</v>
      </c>
      <c r="CZ56" s="193">
        <v>0</v>
      </c>
      <c r="DA56" s="222">
        <v>55</v>
      </c>
      <c r="DB56" s="193">
        <v>1244</v>
      </c>
      <c r="DC56" s="192">
        <v>156</v>
      </c>
      <c r="DD56" s="193">
        <v>2529</v>
      </c>
    </row>
    <row r="57" spans="1:108" s="77" customFormat="1" x14ac:dyDescent="0.15">
      <c r="B57" s="77" t="s">
        <v>141</v>
      </c>
      <c r="CR57" s="204"/>
    </row>
    <row r="58" spans="1:108" x14ac:dyDescent="0.2">
      <c r="CR58" s="3"/>
    </row>
    <row r="60" spans="1:108" x14ac:dyDescent="0.2">
      <c r="AK60" s="3"/>
      <c r="AM60" s="3"/>
      <c r="AQ60" s="3"/>
    </row>
  </sheetData>
  <mergeCells count="124">
    <mergeCell ref="CU55:CV55"/>
    <mergeCell ref="AO56:AP56"/>
    <mergeCell ref="BI56:BJ56"/>
    <mergeCell ref="CC56:CD56"/>
    <mergeCell ref="CU56:CV56"/>
    <mergeCell ref="CC55:CD55"/>
    <mergeCell ref="BI55:BJ55"/>
    <mergeCell ref="AO55:AP55"/>
    <mergeCell ref="A55:B55"/>
    <mergeCell ref="AC3:AD4"/>
    <mergeCell ref="A56:B56"/>
    <mergeCell ref="U56:V56"/>
    <mergeCell ref="U55:V55"/>
    <mergeCell ref="G3:H3"/>
    <mergeCell ref="G4:H4"/>
    <mergeCell ref="I3:J3"/>
    <mergeCell ref="A5:B5"/>
    <mergeCell ref="U5:V5"/>
    <mergeCell ref="K3:L3"/>
    <mergeCell ref="K4:L4"/>
    <mergeCell ref="M3:N3"/>
    <mergeCell ref="M4:N4"/>
    <mergeCell ref="I4:J4"/>
    <mergeCell ref="A3:B3"/>
    <mergeCell ref="A4:B4"/>
    <mergeCell ref="C3:F4"/>
    <mergeCell ref="O3:P4"/>
    <mergeCell ref="DA3:DB4"/>
    <mergeCell ref="DC3:DD4"/>
    <mergeCell ref="DA5:DB5"/>
    <mergeCell ref="DC5:DD5"/>
    <mergeCell ref="CS5:CT5"/>
    <mergeCell ref="CS3:CT3"/>
    <mergeCell ref="CS4:CT4"/>
    <mergeCell ref="CW4:CX4"/>
    <mergeCell ref="CW3:CX3"/>
    <mergeCell ref="CY5:CZ5"/>
    <mergeCell ref="CY3:CZ3"/>
    <mergeCell ref="CY4:CZ4"/>
    <mergeCell ref="CQ3:CR4"/>
    <mergeCell ref="CQ5:CR5"/>
    <mergeCell ref="CM3:CN3"/>
    <mergeCell ref="CM4:CN4"/>
    <mergeCell ref="CO3:CP3"/>
    <mergeCell ref="CO4:CP4"/>
    <mergeCell ref="CI3:CJ4"/>
    <mergeCell ref="CI5:CJ5"/>
    <mergeCell ref="CK3:CL3"/>
    <mergeCell ref="CK4:CL4"/>
    <mergeCell ref="CK5:CL5"/>
    <mergeCell ref="CO5:CP5"/>
    <mergeCell ref="CM5:CN5"/>
    <mergeCell ref="BW4:BX4"/>
    <mergeCell ref="BW5:BX5"/>
    <mergeCell ref="CA5:CB5"/>
    <mergeCell ref="CE5:CF5"/>
    <mergeCell ref="CG5:CH5"/>
    <mergeCell ref="BY3:CB4"/>
    <mergeCell ref="CE3:CF4"/>
    <mergeCell ref="CG3:CH4"/>
    <mergeCell ref="BW3:BX3"/>
    <mergeCell ref="BY5:BZ5"/>
    <mergeCell ref="BM3:BN3"/>
    <mergeCell ref="BM4:BN4"/>
    <mergeCell ref="BM5:BN5"/>
    <mergeCell ref="BO3:BP3"/>
    <mergeCell ref="BO4:BP4"/>
    <mergeCell ref="BO5:BP5"/>
    <mergeCell ref="BK3:BL3"/>
    <mergeCell ref="BK4:BL4"/>
    <mergeCell ref="BK5:BL5"/>
    <mergeCell ref="BC4:BD4"/>
    <mergeCell ref="BE3:BF3"/>
    <mergeCell ref="BE4:BF4"/>
    <mergeCell ref="BG3:BH3"/>
    <mergeCell ref="BG4:BH4"/>
    <mergeCell ref="AW5:AX5"/>
    <mergeCell ref="AU5:AV5"/>
    <mergeCell ref="AS5:AT5"/>
    <mergeCell ref="BG5:BH5"/>
    <mergeCell ref="BE5:BF5"/>
    <mergeCell ref="BC5:BD5"/>
    <mergeCell ref="AM5:AN5"/>
    <mergeCell ref="AY3:AZ3"/>
    <mergeCell ref="AY4:AZ4"/>
    <mergeCell ref="BA5:BB5"/>
    <mergeCell ref="AY5:AZ5"/>
    <mergeCell ref="BA3:BB4"/>
    <mergeCell ref="AU3:AV3"/>
    <mergeCell ref="AU4:AV4"/>
    <mergeCell ref="AW3:AX3"/>
    <mergeCell ref="AW4:AX4"/>
    <mergeCell ref="AS3:AT3"/>
    <mergeCell ref="AS4:AT4"/>
    <mergeCell ref="AI3:AN4"/>
    <mergeCell ref="AO3:AP3"/>
    <mergeCell ref="AO4:AP4"/>
    <mergeCell ref="AO5:AP5"/>
    <mergeCell ref="AK5:AL5"/>
    <mergeCell ref="AI5:AJ5"/>
    <mergeCell ref="BQ3:BT3"/>
    <mergeCell ref="BQ4:BT4"/>
    <mergeCell ref="BQ5:BR5"/>
    <mergeCell ref="BS5:BT5"/>
    <mergeCell ref="BU3:BV3"/>
    <mergeCell ref="BU4:BV4"/>
    <mergeCell ref="BU5:BV5"/>
    <mergeCell ref="Q3:R3"/>
    <mergeCell ref="Q4:R4"/>
    <mergeCell ref="U3:V3"/>
    <mergeCell ref="U4:V4"/>
    <mergeCell ref="AE3:AH4"/>
    <mergeCell ref="S3:T4"/>
    <mergeCell ref="W3:X3"/>
    <mergeCell ref="W4:X4"/>
    <mergeCell ref="Y3:AB4"/>
    <mergeCell ref="AE5:AF5"/>
    <mergeCell ref="AC5:AD5"/>
    <mergeCell ref="AA5:AB5"/>
    <mergeCell ref="Y5:Z5"/>
    <mergeCell ref="AQ3:AR3"/>
    <mergeCell ref="AQ4:AR4"/>
    <mergeCell ref="AQ5:AR5"/>
    <mergeCell ref="AG5:AH5"/>
  </mergeCells>
  <phoneticPr fontId="2"/>
  <pageMargins left="0.59055118110236227" right="0.59055118110236227" top="0.78740157480314965" bottom="0.78740157480314965" header="0.51181102362204722" footer="0.51181102362204722"/>
  <pageSetup paperSize="9" scale="80" orientation="portrait" r:id="rId1"/>
  <headerFooter alignWithMargins="0"/>
  <colBreaks count="4" manualBreakCount="4">
    <brk id="20" max="1048575" man="1"/>
    <brk id="60" max="56" man="1"/>
    <brk id="80" max="1048575" man="1"/>
    <brk id="9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O80"/>
  <sheetViews>
    <sheetView zoomScale="75" zoomScaleNormal="75" workbookViewId="0">
      <pane xSplit="2" ySplit="4" topLeftCell="C47" activePane="bottomRight" state="frozen"/>
      <selection pane="topRight" activeCell="C1" sqref="C1"/>
      <selection pane="bottomLeft" activeCell="A5" sqref="A5"/>
      <selection pane="bottomRight" activeCell="R16" sqref="R16"/>
    </sheetView>
  </sheetViews>
  <sheetFormatPr defaultRowHeight="17.25" x14ac:dyDescent="0.2"/>
  <cols>
    <col min="1" max="1" width="17.875" style="7" customWidth="1"/>
    <col min="2" max="2" width="4.25" style="6" customWidth="1"/>
    <col min="3" max="13" width="9" style="7"/>
    <col min="14" max="14" width="11" style="7" bestFit="1" customWidth="1"/>
    <col min="15" max="15" width="9" style="67"/>
    <col min="16" max="16384" width="9" style="7"/>
  </cols>
  <sheetData>
    <row r="2" spans="1:15" ht="18.75" x14ac:dyDescent="0.2">
      <c r="A2" s="5" t="s">
        <v>320</v>
      </c>
    </row>
    <row r="3" spans="1:15" ht="21" customHeight="1" thickBot="1" x14ac:dyDescent="0.25"/>
    <row r="4" spans="1:15" ht="18" thickBot="1" x14ac:dyDescent="0.25">
      <c r="A4" s="8" t="s">
        <v>69</v>
      </c>
      <c r="B4" s="9"/>
      <c r="C4" s="10" t="s">
        <v>70</v>
      </c>
      <c r="D4" s="11" t="s">
        <v>71</v>
      </c>
      <c r="E4" s="10" t="s">
        <v>72</v>
      </c>
      <c r="F4" s="11" t="s">
        <v>73</v>
      </c>
      <c r="G4" s="10" t="s">
        <v>74</v>
      </c>
      <c r="H4" s="11" t="s">
        <v>75</v>
      </c>
      <c r="I4" s="10" t="s">
        <v>76</v>
      </c>
      <c r="J4" s="11" t="s">
        <v>77</v>
      </c>
      <c r="K4" s="10" t="s">
        <v>78</v>
      </c>
      <c r="L4" s="11" t="s">
        <v>79</v>
      </c>
      <c r="M4" s="10" t="s">
        <v>128</v>
      </c>
      <c r="N4" s="12" t="s">
        <v>81</v>
      </c>
      <c r="O4" s="68" t="s">
        <v>82</v>
      </c>
    </row>
    <row r="5" spans="1:15" x14ac:dyDescent="0.2">
      <c r="A5" s="13" t="s">
        <v>127</v>
      </c>
      <c r="B5" s="14" t="s">
        <v>17</v>
      </c>
      <c r="C5" s="29">
        <v>0</v>
      </c>
      <c r="D5" s="49">
        <v>2</v>
      </c>
      <c r="E5" s="29">
        <v>3</v>
      </c>
      <c r="F5" s="54">
        <v>0</v>
      </c>
      <c r="G5" s="34">
        <v>3</v>
      </c>
      <c r="H5" s="54">
        <v>0</v>
      </c>
      <c r="I5" s="34">
        <v>1</v>
      </c>
      <c r="J5" s="54">
        <v>0</v>
      </c>
      <c r="K5" s="34">
        <v>0</v>
      </c>
      <c r="L5" s="54">
        <v>1</v>
      </c>
      <c r="M5" s="34">
        <v>2</v>
      </c>
      <c r="N5" s="58">
        <v>2</v>
      </c>
      <c r="O5" s="69">
        <f t="shared" ref="O5:O66" si="0">SUM(C5:N5)</f>
        <v>14</v>
      </c>
    </row>
    <row r="6" spans="1:15" ht="18" thickBot="1" x14ac:dyDescent="0.25">
      <c r="A6" s="21"/>
      <c r="B6" s="16" t="s">
        <v>18</v>
      </c>
      <c r="C6" s="30">
        <v>0</v>
      </c>
      <c r="D6" s="50">
        <v>2</v>
      </c>
      <c r="E6" s="30">
        <v>3</v>
      </c>
      <c r="F6" s="55">
        <v>0</v>
      </c>
      <c r="G6" s="35">
        <v>3</v>
      </c>
      <c r="H6" s="55">
        <v>0</v>
      </c>
      <c r="I6" s="35">
        <v>1</v>
      </c>
      <c r="J6" s="55">
        <v>0</v>
      </c>
      <c r="K6" s="35">
        <v>0</v>
      </c>
      <c r="L6" s="55">
        <v>1</v>
      </c>
      <c r="M6" s="35">
        <v>2</v>
      </c>
      <c r="N6" s="57">
        <v>2</v>
      </c>
      <c r="O6" s="70">
        <f t="shared" si="0"/>
        <v>14</v>
      </c>
    </row>
    <row r="7" spans="1:15" x14ac:dyDescent="0.2">
      <c r="A7" s="13" t="s">
        <v>129</v>
      </c>
      <c r="B7" s="14" t="s">
        <v>17</v>
      </c>
      <c r="C7" s="29">
        <v>0</v>
      </c>
      <c r="D7" s="49">
        <v>0</v>
      </c>
      <c r="E7" s="29">
        <v>0</v>
      </c>
      <c r="F7" s="54">
        <v>0</v>
      </c>
      <c r="G7" s="34">
        <v>1</v>
      </c>
      <c r="H7" s="54">
        <v>0</v>
      </c>
      <c r="I7" s="34">
        <v>0</v>
      </c>
      <c r="J7" s="54">
        <v>0</v>
      </c>
      <c r="K7" s="34">
        <v>0</v>
      </c>
      <c r="L7" s="54">
        <v>0</v>
      </c>
      <c r="M7" s="34">
        <v>0</v>
      </c>
      <c r="N7" s="58">
        <v>1</v>
      </c>
      <c r="O7" s="69">
        <f>SUM(C7:N7)</f>
        <v>2</v>
      </c>
    </row>
    <row r="8" spans="1:15" ht="18" thickBot="1" x14ac:dyDescent="0.25">
      <c r="A8" s="17"/>
      <c r="B8" s="19" t="s">
        <v>18</v>
      </c>
      <c r="C8" s="32">
        <v>0</v>
      </c>
      <c r="D8" s="52">
        <v>0</v>
      </c>
      <c r="E8" s="32">
        <v>0</v>
      </c>
      <c r="F8" s="56">
        <v>0</v>
      </c>
      <c r="G8" s="36">
        <v>1</v>
      </c>
      <c r="H8" s="56">
        <v>0</v>
      </c>
      <c r="I8" s="36">
        <v>0</v>
      </c>
      <c r="J8" s="56">
        <v>0</v>
      </c>
      <c r="K8" s="36">
        <v>0</v>
      </c>
      <c r="L8" s="56">
        <v>0</v>
      </c>
      <c r="M8" s="36">
        <v>0</v>
      </c>
      <c r="N8" s="60">
        <v>1</v>
      </c>
      <c r="O8" s="70">
        <f>SUM(C8:N8)</f>
        <v>2</v>
      </c>
    </row>
    <row r="9" spans="1:15" x14ac:dyDescent="0.2">
      <c r="A9" s="13" t="s">
        <v>86</v>
      </c>
      <c r="B9" s="14" t="s">
        <v>17</v>
      </c>
      <c r="C9" s="29">
        <v>2</v>
      </c>
      <c r="D9" s="49">
        <v>1</v>
      </c>
      <c r="E9" s="29">
        <v>1</v>
      </c>
      <c r="F9" s="54">
        <v>1</v>
      </c>
      <c r="G9" s="34">
        <v>0</v>
      </c>
      <c r="H9" s="54">
        <v>1</v>
      </c>
      <c r="I9" s="34">
        <v>3</v>
      </c>
      <c r="J9" s="54">
        <v>1</v>
      </c>
      <c r="K9" s="34">
        <v>4</v>
      </c>
      <c r="L9" s="54">
        <v>1</v>
      </c>
      <c r="M9" s="34">
        <v>0</v>
      </c>
      <c r="N9" s="58">
        <v>2</v>
      </c>
      <c r="O9" s="69">
        <f t="shared" si="0"/>
        <v>17</v>
      </c>
    </row>
    <row r="10" spans="1:15" ht="18" thickBot="1" x14ac:dyDescent="0.25">
      <c r="A10" s="15" t="s">
        <v>107</v>
      </c>
      <c r="B10" s="16" t="s">
        <v>18</v>
      </c>
      <c r="C10" s="30">
        <v>4</v>
      </c>
      <c r="D10" s="50">
        <v>1</v>
      </c>
      <c r="E10" s="30">
        <v>1</v>
      </c>
      <c r="F10" s="55">
        <v>3</v>
      </c>
      <c r="G10" s="35">
        <v>0</v>
      </c>
      <c r="H10" s="55">
        <v>1</v>
      </c>
      <c r="I10" s="35">
        <v>3</v>
      </c>
      <c r="J10" s="55">
        <v>1</v>
      </c>
      <c r="K10" s="35">
        <v>8</v>
      </c>
      <c r="L10" s="55">
        <v>1</v>
      </c>
      <c r="M10" s="35">
        <v>0</v>
      </c>
      <c r="N10" s="57">
        <v>8</v>
      </c>
      <c r="O10" s="70">
        <f t="shared" si="0"/>
        <v>31</v>
      </c>
    </row>
    <row r="11" spans="1:15" x14ac:dyDescent="0.2">
      <c r="A11" s="17" t="s">
        <v>87</v>
      </c>
      <c r="B11" s="14" t="s">
        <v>17</v>
      </c>
      <c r="C11" s="33">
        <v>2</v>
      </c>
      <c r="D11" s="53">
        <v>4</v>
      </c>
      <c r="E11" s="33">
        <v>4</v>
      </c>
      <c r="F11" s="53">
        <v>6</v>
      </c>
      <c r="G11" s="33">
        <v>3</v>
      </c>
      <c r="H11" s="53">
        <v>4</v>
      </c>
      <c r="I11" s="33">
        <v>2</v>
      </c>
      <c r="J11" s="53">
        <v>8</v>
      </c>
      <c r="K11" s="33">
        <v>2</v>
      </c>
      <c r="L11" s="53">
        <v>4</v>
      </c>
      <c r="M11" s="33">
        <v>1</v>
      </c>
      <c r="N11" s="59">
        <v>6</v>
      </c>
      <c r="O11" s="69">
        <f t="shared" si="0"/>
        <v>46</v>
      </c>
    </row>
    <row r="12" spans="1:15" ht="18" thickBot="1" x14ac:dyDescent="0.25">
      <c r="A12" s="17" t="s">
        <v>108</v>
      </c>
      <c r="B12" s="18" t="s">
        <v>18</v>
      </c>
      <c r="C12" s="33">
        <v>100</v>
      </c>
      <c r="D12" s="53">
        <v>26</v>
      </c>
      <c r="E12" s="33">
        <v>9</v>
      </c>
      <c r="F12" s="53">
        <v>96</v>
      </c>
      <c r="G12" s="33">
        <v>13</v>
      </c>
      <c r="H12" s="53">
        <v>25</v>
      </c>
      <c r="I12" s="33">
        <v>7</v>
      </c>
      <c r="J12" s="53">
        <v>14</v>
      </c>
      <c r="K12" s="33">
        <v>14</v>
      </c>
      <c r="L12" s="53">
        <v>34</v>
      </c>
      <c r="M12" s="33">
        <v>1</v>
      </c>
      <c r="N12" s="59">
        <v>85</v>
      </c>
      <c r="O12" s="70">
        <f t="shared" si="0"/>
        <v>424</v>
      </c>
    </row>
    <row r="13" spans="1:15" x14ac:dyDescent="0.2">
      <c r="A13" s="13" t="s">
        <v>88</v>
      </c>
      <c r="B13" s="14" t="s">
        <v>17</v>
      </c>
      <c r="C13" s="29">
        <v>17</v>
      </c>
      <c r="D13" s="49">
        <v>16</v>
      </c>
      <c r="E13" s="29">
        <v>12</v>
      </c>
      <c r="F13" s="54">
        <v>10</v>
      </c>
      <c r="G13" s="34">
        <v>14</v>
      </c>
      <c r="H13" s="54">
        <v>16</v>
      </c>
      <c r="I13" s="34">
        <v>13</v>
      </c>
      <c r="J13" s="54">
        <v>13</v>
      </c>
      <c r="K13" s="34">
        <v>10</v>
      </c>
      <c r="L13" s="54">
        <v>12</v>
      </c>
      <c r="M13" s="34">
        <v>9</v>
      </c>
      <c r="N13" s="58">
        <v>15</v>
      </c>
      <c r="O13" s="69">
        <f t="shared" si="0"/>
        <v>157</v>
      </c>
    </row>
    <row r="14" spans="1:15" ht="18" thickBot="1" x14ac:dyDescent="0.25">
      <c r="A14" s="15"/>
      <c r="B14" s="16" t="s">
        <v>18</v>
      </c>
      <c r="C14" s="30">
        <v>17</v>
      </c>
      <c r="D14" s="50">
        <v>16</v>
      </c>
      <c r="E14" s="30">
        <v>12</v>
      </c>
      <c r="F14" s="55">
        <v>10</v>
      </c>
      <c r="G14" s="35">
        <v>14</v>
      </c>
      <c r="H14" s="55">
        <v>16</v>
      </c>
      <c r="I14" s="35">
        <v>14</v>
      </c>
      <c r="J14" s="55">
        <v>13</v>
      </c>
      <c r="K14" s="35">
        <v>10</v>
      </c>
      <c r="L14" s="55">
        <v>12</v>
      </c>
      <c r="M14" s="35">
        <v>10</v>
      </c>
      <c r="N14" s="57">
        <v>15</v>
      </c>
      <c r="O14" s="70">
        <f t="shared" si="0"/>
        <v>159</v>
      </c>
    </row>
    <row r="15" spans="1:15" x14ac:dyDescent="0.2">
      <c r="A15" s="17" t="s">
        <v>298</v>
      </c>
      <c r="B15" s="14" t="s">
        <v>17</v>
      </c>
      <c r="C15" s="31">
        <v>0</v>
      </c>
      <c r="D15" s="51">
        <v>0</v>
      </c>
      <c r="E15" s="31">
        <v>0</v>
      </c>
      <c r="F15" s="53">
        <v>0</v>
      </c>
      <c r="G15" s="33">
        <v>0</v>
      </c>
      <c r="H15" s="53">
        <v>0</v>
      </c>
      <c r="I15" s="33">
        <v>0</v>
      </c>
      <c r="J15" s="53">
        <v>0</v>
      </c>
      <c r="K15" s="33">
        <v>1</v>
      </c>
      <c r="L15" s="53">
        <v>1</v>
      </c>
      <c r="M15" s="33">
        <v>0</v>
      </c>
      <c r="N15" s="59">
        <v>0</v>
      </c>
      <c r="O15" s="69">
        <f t="shared" si="0"/>
        <v>2</v>
      </c>
    </row>
    <row r="16" spans="1:15" ht="18" thickBot="1" x14ac:dyDescent="0.25">
      <c r="A16" s="15"/>
      <c r="B16" s="16" t="s">
        <v>18</v>
      </c>
      <c r="C16" s="35">
        <v>0</v>
      </c>
      <c r="D16" s="55">
        <v>0</v>
      </c>
      <c r="E16" s="35">
        <v>0</v>
      </c>
      <c r="F16" s="55">
        <v>0</v>
      </c>
      <c r="G16" s="35">
        <v>0</v>
      </c>
      <c r="H16" s="55">
        <v>0</v>
      </c>
      <c r="I16" s="35">
        <v>0</v>
      </c>
      <c r="J16" s="55">
        <v>0</v>
      </c>
      <c r="K16" s="35">
        <v>1</v>
      </c>
      <c r="L16" s="55">
        <v>1</v>
      </c>
      <c r="M16" s="35">
        <v>0</v>
      </c>
      <c r="N16" s="57">
        <v>0</v>
      </c>
      <c r="O16" s="70">
        <f>SUM(C16:N16)</f>
        <v>2</v>
      </c>
    </row>
    <row r="17" spans="1:15" x14ac:dyDescent="0.2">
      <c r="A17" s="17" t="s">
        <v>119</v>
      </c>
      <c r="B17" s="14" t="s">
        <v>17</v>
      </c>
      <c r="C17" s="34">
        <v>3</v>
      </c>
      <c r="D17" s="54">
        <v>1</v>
      </c>
      <c r="E17" s="34">
        <v>4</v>
      </c>
      <c r="F17" s="54">
        <v>6</v>
      </c>
      <c r="G17" s="34">
        <v>6</v>
      </c>
      <c r="H17" s="54">
        <v>2</v>
      </c>
      <c r="I17" s="34">
        <v>2</v>
      </c>
      <c r="J17" s="54">
        <v>6</v>
      </c>
      <c r="K17" s="34">
        <v>6</v>
      </c>
      <c r="L17" s="54">
        <v>4</v>
      </c>
      <c r="M17" s="34">
        <v>1</v>
      </c>
      <c r="N17" s="58">
        <v>2</v>
      </c>
      <c r="O17" s="69">
        <f t="shared" si="0"/>
        <v>43</v>
      </c>
    </row>
    <row r="18" spans="1:15" ht="18" thickBot="1" x14ac:dyDescent="0.25">
      <c r="A18" s="17"/>
      <c r="B18" s="16" t="s">
        <v>18</v>
      </c>
      <c r="C18" s="35">
        <v>3</v>
      </c>
      <c r="D18" s="55">
        <v>1</v>
      </c>
      <c r="E18" s="35">
        <v>4</v>
      </c>
      <c r="F18" s="55">
        <v>6</v>
      </c>
      <c r="G18" s="35">
        <v>6</v>
      </c>
      <c r="H18" s="55">
        <v>2</v>
      </c>
      <c r="I18" s="35">
        <v>2</v>
      </c>
      <c r="J18" s="55">
        <v>6</v>
      </c>
      <c r="K18" s="35">
        <v>6</v>
      </c>
      <c r="L18" s="55">
        <v>4</v>
      </c>
      <c r="M18" s="35">
        <v>1</v>
      </c>
      <c r="N18" s="57">
        <v>10</v>
      </c>
      <c r="O18" s="70">
        <f t="shared" si="0"/>
        <v>51</v>
      </c>
    </row>
    <row r="19" spans="1:15" x14ac:dyDescent="0.2">
      <c r="A19" s="17" t="s">
        <v>120</v>
      </c>
      <c r="B19" s="14" t="s">
        <v>17</v>
      </c>
      <c r="C19" s="33">
        <v>0</v>
      </c>
      <c r="D19" s="53">
        <v>0</v>
      </c>
      <c r="E19" s="33">
        <v>0</v>
      </c>
      <c r="F19" s="53">
        <v>0</v>
      </c>
      <c r="G19" s="33">
        <v>1</v>
      </c>
      <c r="H19" s="53">
        <v>0</v>
      </c>
      <c r="I19" s="33">
        <v>0</v>
      </c>
      <c r="J19" s="53">
        <v>0</v>
      </c>
      <c r="K19" s="33">
        <v>0</v>
      </c>
      <c r="L19" s="53">
        <v>0</v>
      </c>
      <c r="M19" s="33">
        <v>0</v>
      </c>
      <c r="N19" s="59">
        <v>0</v>
      </c>
      <c r="O19" s="69">
        <f t="shared" si="0"/>
        <v>1</v>
      </c>
    </row>
    <row r="20" spans="1:15" ht="18" thickBot="1" x14ac:dyDescent="0.25">
      <c r="A20" s="17"/>
      <c r="B20" s="18" t="s">
        <v>18</v>
      </c>
      <c r="C20" s="33">
        <v>0</v>
      </c>
      <c r="D20" s="53">
        <v>0</v>
      </c>
      <c r="E20" s="33">
        <v>0</v>
      </c>
      <c r="F20" s="53">
        <v>0</v>
      </c>
      <c r="G20" s="33">
        <v>1</v>
      </c>
      <c r="H20" s="53">
        <v>0</v>
      </c>
      <c r="I20" s="33">
        <v>0</v>
      </c>
      <c r="J20" s="53">
        <v>0</v>
      </c>
      <c r="K20" s="33">
        <v>0</v>
      </c>
      <c r="L20" s="53">
        <v>0</v>
      </c>
      <c r="M20" s="33">
        <v>0</v>
      </c>
      <c r="N20" s="59">
        <v>0</v>
      </c>
      <c r="O20" s="70">
        <f t="shared" si="0"/>
        <v>1</v>
      </c>
    </row>
    <row r="21" spans="1:15" x14ac:dyDescent="0.2">
      <c r="A21" s="13" t="s">
        <v>90</v>
      </c>
      <c r="B21" s="14" t="s">
        <v>17</v>
      </c>
      <c r="C21" s="34">
        <v>1</v>
      </c>
      <c r="D21" s="54">
        <v>0</v>
      </c>
      <c r="E21" s="34">
        <v>0</v>
      </c>
      <c r="F21" s="54">
        <v>1</v>
      </c>
      <c r="G21" s="34">
        <v>0</v>
      </c>
      <c r="H21" s="54">
        <v>1</v>
      </c>
      <c r="I21" s="34">
        <v>0</v>
      </c>
      <c r="J21" s="54">
        <v>1</v>
      </c>
      <c r="K21" s="34">
        <v>1</v>
      </c>
      <c r="L21" s="54">
        <v>1</v>
      </c>
      <c r="M21" s="34">
        <v>1</v>
      </c>
      <c r="N21" s="58">
        <v>0</v>
      </c>
      <c r="O21" s="69">
        <f t="shared" si="0"/>
        <v>7</v>
      </c>
    </row>
    <row r="22" spans="1:15" ht="18" thickBot="1" x14ac:dyDescent="0.25">
      <c r="A22" s="15"/>
      <c r="B22" s="18" t="s">
        <v>18</v>
      </c>
      <c r="C22" s="33">
        <v>8</v>
      </c>
      <c r="D22" s="53">
        <v>0</v>
      </c>
      <c r="E22" s="33">
        <v>0</v>
      </c>
      <c r="F22" s="53">
        <v>1</v>
      </c>
      <c r="G22" s="33">
        <v>0</v>
      </c>
      <c r="H22" s="53">
        <v>1</v>
      </c>
      <c r="I22" s="33">
        <v>0</v>
      </c>
      <c r="J22" s="53">
        <v>1</v>
      </c>
      <c r="K22" s="33">
        <v>15</v>
      </c>
      <c r="L22" s="53">
        <v>2</v>
      </c>
      <c r="M22" s="33">
        <v>2</v>
      </c>
      <c r="N22" s="59">
        <v>0</v>
      </c>
      <c r="O22" s="70">
        <f t="shared" si="0"/>
        <v>30</v>
      </c>
    </row>
    <row r="23" spans="1:15" x14ac:dyDescent="0.2">
      <c r="A23" s="22" t="s">
        <v>130</v>
      </c>
      <c r="B23" s="414" t="s">
        <v>17</v>
      </c>
      <c r="C23" s="29">
        <v>1</v>
      </c>
      <c r="D23" s="49">
        <v>2</v>
      </c>
      <c r="E23" s="29">
        <v>0</v>
      </c>
      <c r="F23" s="54">
        <v>0</v>
      </c>
      <c r="G23" s="34">
        <v>3</v>
      </c>
      <c r="H23" s="54">
        <v>4</v>
      </c>
      <c r="I23" s="34">
        <v>1</v>
      </c>
      <c r="J23" s="54">
        <v>2</v>
      </c>
      <c r="K23" s="34">
        <v>12</v>
      </c>
      <c r="L23" s="54">
        <v>12</v>
      </c>
      <c r="M23" s="34">
        <v>15</v>
      </c>
      <c r="N23" s="58">
        <v>10</v>
      </c>
      <c r="O23" s="69">
        <f t="shared" si="0"/>
        <v>62</v>
      </c>
    </row>
    <row r="24" spans="1:15" ht="18" thickBot="1" x14ac:dyDescent="0.25">
      <c r="A24" s="21"/>
      <c r="B24" s="413" t="s">
        <v>18</v>
      </c>
      <c r="C24" s="32">
        <v>1</v>
      </c>
      <c r="D24" s="52">
        <v>2</v>
      </c>
      <c r="E24" s="32">
        <v>0</v>
      </c>
      <c r="F24" s="56">
        <v>0</v>
      </c>
      <c r="G24" s="36">
        <v>3</v>
      </c>
      <c r="H24" s="56">
        <v>4</v>
      </c>
      <c r="I24" s="36">
        <v>1</v>
      </c>
      <c r="J24" s="56">
        <v>2</v>
      </c>
      <c r="K24" s="36">
        <v>12</v>
      </c>
      <c r="L24" s="56">
        <v>14</v>
      </c>
      <c r="M24" s="36">
        <v>15</v>
      </c>
      <c r="N24" s="60">
        <v>10</v>
      </c>
      <c r="O24" s="405">
        <f t="shared" si="0"/>
        <v>64</v>
      </c>
    </row>
    <row r="25" spans="1:15" x14ac:dyDescent="0.2">
      <c r="A25" s="21" t="s">
        <v>299</v>
      </c>
      <c r="B25" s="14" t="s">
        <v>17</v>
      </c>
      <c r="C25" s="412">
        <v>0</v>
      </c>
      <c r="D25" s="49">
        <v>0</v>
      </c>
      <c r="E25" s="29">
        <v>0</v>
      </c>
      <c r="F25" s="54">
        <v>0</v>
      </c>
      <c r="G25" s="34">
        <v>0</v>
      </c>
      <c r="H25" s="54">
        <v>1</v>
      </c>
      <c r="I25" s="34">
        <v>0</v>
      </c>
      <c r="J25" s="54">
        <v>0</v>
      </c>
      <c r="K25" s="34">
        <v>0</v>
      </c>
      <c r="L25" s="54">
        <v>0</v>
      </c>
      <c r="M25" s="34">
        <v>0</v>
      </c>
      <c r="N25" s="58">
        <v>0</v>
      </c>
      <c r="O25" s="69">
        <f t="shared" si="0"/>
        <v>1</v>
      </c>
    </row>
    <row r="26" spans="1:15" ht="18" thickBot="1" x14ac:dyDescent="0.25">
      <c r="A26" s="66"/>
      <c r="B26" s="16" t="s">
        <v>18</v>
      </c>
      <c r="C26" s="30">
        <v>0</v>
      </c>
      <c r="D26" s="50">
        <v>0</v>
      </c>
      <c r="E26" s="30">
        <v>0</v>
      </c>
      <c r="F26" s="55">
        <v>0</v>
      </c>
      <c r="G26" s="35">
        <v>0</v>
      </c>
      <c r="H26" s="55">
        <v>5</v>
      </c>
      <c r="I26" s="35">
        <v>0</v>
      </c>
      <c r="J26" s="55">
        <v>0</v>
      </c>
      <c r="K26" s="35">
        <v>0</v>
      </c>
      <c r="L26" s="55">
        <v>0</v>
      </c>
      <c r="M26" s="35">
        <v>0</v>
      </c>
      <c r="N26" s="57">
        <v>0</v>
      </c>
      <c r="O26" s="71">
        <f t="shared" si="0"/>
        <v>5</v>
      </c>
    </row>
    <row r="27" spans="1:15" ht="18" thickBot="1" x14ac:dyDescent="0.25">
      <c r="A27" s="23" t="s">
        <v>69</v>
      </c>
      <c r="B27" s="24"/>
      <c r="C27" s="25" t="s">
        <v>70</v>
      </c>
      <c r="D27" s="26" t="s">
        <v>71</v>
      </c>
      <c r="E27" s="25" t="s">
        <v>72</v>
      </c>
      <c r="F27" s="26" t="s">
        <v>73</v>
      </c>
      <c r="G27" s="25" t="s">
        <v>74</v>
      </c>
      <c r="H27" s="26" t="s">
        <v>75</v>
      </c>
      <c r="I27" s="25" t="s">
        <v>76</v>
      </c>
      <c r="J27" s="26" t="s">
        <v>77</v>
      </c>
      <c r="K27" s="25" t="s">
        <v>78</v>
      </c>
      <c r="L27" s="26" t="s">
        <v>79</v>
      </c>
      <c r="M27" s="25" t="s">
        <v>131</v>
      </c>
      <c r="N27" s="27" t="s">
        <v>81</v>
      </c>
      <c r="O27" s="72" t="s">
        <v>82</v>
      </c>
    </row>
    <row r="28" spans="1:15" x14ac:dyDescent="0.2">
      <c r="A28" s="17" t="s">
        <v>121</v>
      </c>
      <c r="B28" s="18" t="s">
        <v>17</v>
      </c>
      <c r="C28" s="31">
        <v>1</v>
      </c>
      <c r="D28" s="51">
        <v>1</v>
      </c>
      <c r="E28" s="31">
        <v>3</v>
      </c>
      <c r="F28" s="53">
        <v>4</v>
      </c>
      <c r="G28" s="33">
        <v>4</v>
      </c>
      <c r="H28" s="53">
        <v>7</v>
      </c>
      <c r="I28" s="33">
        <v>10</v>
      </c>
      <c r="J28" s="53">
        <v>17</v>
      </c>
      <c r="K28" s="33">
        <v>10</v>
      </c>
      <c r="L28" s="53">
        <v>11</v>
      </c>
      <c r="M28" s="33">
        <v>7</v>
      </c>
      <c r="N28" s="59">
        <v>5</v>
      </c>
      <c r="O28" s="70">
        <f t="shared" si="0"/>
        <v>80</v>
      </c>
    </row>
    <row r="29" spans="1:15" ht="18" thickBot="1" x14ac:dyDescent="0.25">
      <c r="A29" s="17"/>
      <c r="B29" s="18" t="s">
        <v>18</v>
      </c>
      <c r="C29" s="31">
        <v>7</v>
      </c>
      <c r="D29" s="51">
        <v>1</v>
      </c>
      <c r="E29" s="31">
        <v>13</v>
      </c>
      <c r="F29" s="53">
        <v>19</v>
      </c>
      <c r="G29" s="33">
        <v>8</v>
      </c>
      <c r="H29" s="53">
        <v>21</v>
      </c>
      <c r="I29" s="33">
        <v>55</v>
      </c>
      <c r="J29" s="53">
        <v>49</v>
      </c>
      <c r="K29" s="33">
        <v>31</v>
      </c>
      <c r="L29" s="53">
        <v>78</v>
      </c>
      <c r="M29" s="33">
        <v>18</v>
      </c>
      <c r="N29" s="59">
        <v>6</v>
      </c>
      <c r="O29" s="70">
        <f t="shared" si="0"/>
        <v>306</v>
      </c>
    </row>
    <row r="30" spans="1:15" x14ac:dyDescent="0.2">
      <c r="A30" s="17" t="s">
        <v>122</v>
      </c>
      <c r="B30" s="14" t="s">
        <v>17</v>
      </c>
      <c r="C30" s="29">
        <v>2</v>
      </c>
      <c r="D30" s="49">
        <v>1</v>
      </c>
      <c r="E30" s="29">
        <v>2</v>
      </c>
      <c r="F30" s="54">
        <v>2</v>
      </c>
      <c r="G30" s="34">
        <v>0</v>
      </c>
      <c r="H30" s="54">
        <v>2</v>
      </c>
      <c r="I30" s="34">
        <v>3</v>
      </c>
      <c r="J30" s="54">
        <v>2</v>
      </c>
      <c r="K30" s="34">
        <v>3</v>
      </c>
      <c r="L30" s="54">
        <v>0</v>
      </c>
      <c r="M30" s="34">
        <v>4</v>
      </c>
      <c r="N30" s="58">
        <v>3</v>
      </c>
      <c r="O30" s="69">
        <f t="shared" si="0"/>
        <v>24</v>
      </c>
    </row>
    <row r="31" spans="1:15" ht="18" thickBot="1" x14ac:dyDescent="0.25">
      <c r="A31" s="17"/>
      <c r="B31" s="19" t="s">
        <v>18</v>
      </c>
      <c r="C31" s="32">
        <v>16</v>
      </c>
      <c r="D31" s="52">
        <v>24</v>
      </c>
      <c r="E31" s="32">
        <v>6</v>
      </c>
      <c r="F31" s="56">
        <v>2</v>
      </c>
      <c r="G31" s="36">
        <v>0</v>
      </c>
      <c r="H31" s="56">
        <v>8</v>
      </c>
      <c r="I31" s="36">
        <v>8</v>
      </c>
      <c r="J31" s="56">
        <v>258</v>
      </c>
      <c r="K31" s="36">
        <v>163</v>
      </c>
      <c r="L31" s="56">
        <v>0</v>
      </c>
      <c r="M31" s="36">
        <v>89</v>
      </c>
      <c r="N31" s="60">
        <v>502</v>
      </c>
      <c r="O31" s="70">
        <f t="shared" si="0"/>
        <v>1076</v>
      </c>
    </row>
    <row r="32" spans="1:15" x14ac:dyDescent="0.2">
      <c r="A32" s="17" t="s">
        <v>132</v>
      </c>
      <c r="B32" s="14" t="s">
        <v>17</v>
      </c>
      <c r="C32" s="29">
        <v>0</v>
      </c>
      <c r="D32" s="49">
        <v>0</v>
      </c>
      <c r="E32" s="29">
        <v>0</v>
      </c>
      <c r="F32" s="54">
        <v>0</v>
      </c>
      <c r="G32" s="34">
        <v>1</v>
      </c>
      <c r="H32" s="54">
        <v>0</v>
      </c>
      <c r="I32" s="34">
        <v>0</v>
      </c>
      <c r="J32" s="54">
        <v>0</v>
      </c>
      <c r="K32" s="34">
        <v>0</v>
      </c>
      <c r="L32" s="54">
        <v>0</v>
      </c>
      <c r="M32" s="34">
        <v>0</v>
      </c>
      <c r="N32" s="58">
        <v>0</v>
      </c>
      <c r="O32" s="69">
        <f>SUM(C32:N32)</f>
        <v>1</v>
      </c>
    </row>
    <row r="33" spans="1:15" ht="18" thickBot="1" x14ac:dyDescent="0.25">
      <c r="A33" s="17"/>
      <c r="B33" s="16" t="s">
        <v>18</v>
      </c>
      <c r="C33" s="30">
        <v>0</v>
      </c>
      <c r="D33" s="50">
        <v>0</v>
      </c>
      <c r="E33" s="30">
        <v>0</v>
      </c>
      <c r="F33" s="55">
        <v>0</v>
      </c>
      <c r="G33" s="35">
        <v>6</v>
      </c>
      <c r="H33" s="55">
        <v>0</v>
      </c>
      <c r="I33" s="35">
        <v>0</v>
      </c>
      <c r="J33" s="55">
        <v>0</v>
      </c>
      <c r="K33" s="35">
        <v>0</v>
      </c>
      <c r="L33" s="55">
        <v>0</v>
      </c>
      <c r="M33" s="35">
        <v>0</v>
      </c>
      <c r="N33" s="57">
        <v>0</v>
      </c>
      <c r="O33" s="71">
        <f>SUM(C33:N33)</f>
        <v>6</v>
      </c>
    </row>
    <row r="34" spans="1:15" x14ac:dyDescent="0.2">
      <c r="A34" s="22" t="s">
        <v>196</v>
      </c>
      <c r="B34" s="18" t="s">
        <v>17</v>
      </c>
      <c r="C34" s="31">
        <v>1</v>
      </c>
      <c r="D34" s="51">
        <v>2</v>
      </c>
      <c r="E34" s="31">
        <v>0</v>
      </c>
      <c r="F34" s="53">
        <v>3</v>
      </c>
      <c r="G34" s="33">
        <v>1</v>
      </c>
      <c r="H34" s="53">
        <v>0</v>
      </c>
      <c r="I34" s="33">
        <v>1</v>
      </c>
      <c r="J34" s="53">
        <v>0</v>
      </c>
      <c r="K34" s="33">
        <v>0</v>
      </c>
      <c r="L34" s="53">
        <v>0</v>
      </c>
      <c r="M34" s="33">
        <v>0</v>
      </c>
      <c r="N34" s="59">
        <v>0</v>
      </c>
      <c r="O34" s="69">
        <f>SUM(C34:N34)</f>
        <v>8</v>
      </c>
    </row>
    <row r="35" spans="1:15" ht="18" thickBot="1" x14ac:dyDescent="0.25">
      <c r="A35" s="66" t="s">
        <v>300</v>
      </c>
      <c r="B35" s="18" t="s">
        <v>18</v>
      </c>
      <c r="C35" s="31">
        <v>1</v>
      </c>
      <c r="D35" s="51">
        <v>3</v>
      </c>
      <c r="E35" s="31">
        <v>0</v>
      </c>
      <c r="F35" s="53">
        <v>7</v>
      </c>
      <c r="G35" s="33">
        <v>2</v>
      </c>
      <c r="H35" s="53">
        <v>0</v>
      </c>
      <c r="I35" s="33">
        <v>1</v>
      </c>
      <c r="J35" s="53">
        <v>0</v>
      </c>
      <c r="K35" s="33">
        <v>1</v>
      </c>
      <c r="L35" s="53">
        <v>0</v>
      </c>
      <c r="M35" s="33">
        <v>2</v>
      </c>
      <c r="N35" s="59">
        <v>0</v>
      </c>
      <c r="O35" s="71">
        <f>SUM(C35:N35)</f>
        <v>17</v>
      </c>
    </row>
    <row r="36" spans="1:15" x14ac:dyDescent="0.2">
      <c r="A36" s="13" t="s">
        <v>91</v>
      </c>
      <c r="B36" s="14" t="s">
        <v>17</v>
      </c>
      <c r="C36" s="29">
        <v>1</v>
      </c>
      <c r="D36" s="49">
        <v>1</v>
      </c>
      <c r="E36" s="29">
        <v>3</v>
      </c>
      <c r="F36" s="54">
        <v>3</v>
      </c>
      <c r="G36" s="34">
        <v>3</v>
      </c>
      <c r="H36" s="54">
        <v>7</v>
      </c>
      <c r="I36" s="34">
        <v>1</v>
      </c>
      <c r="J36" s="54">
        <v>2</v>
      </c>
      <c r="K36" s="34">
        <v>1</v>
      </c>
      <c r="L36" s="54">
        <v>2</v>
      </c>
      <c r="M36" s="34">
        <v>1</v>
      </c>
      <c r="N36" s="58">
        <v>5</v>
      </c>
      <c r="O36" s="69">
        <f t="shared" si="0"/>
        <v>30</v>
      </c>
    </row>
    <row r="37" spans="1:15" ht="18" thickBot="1" x14ac:dyDescent="0.25">
      <c r="A37" s="15"/>
      <c r="B37" s="16" t="s">
        <v>18</v>
      </c>
      <c r="C37" s="30">
        <v>1</v>
      </c>
      <c r="D37" s="50">
        <v>1</v>
      </c>
      <c r="E37" s="30">
        <v>3</v>
      </c>
      <c r="F37" s="55">
        <v>3</v>
      </c>
      <c r="G37" s="35">
        <v>3</v>
      </c>
      <c r="H37" s="55">
        <v>7</v>
      </c>
      <c r="I37" s="35">
        <v>1</v>
      </c>
      <c r="J37" s="55">
        <v>2</v>
      </c>
      <c r="K37" s="35">
        <v>1</v>
      </c>
      <c r="L37" s="55">
        <v>2</v>
      </c>
      <c r="M37" s="35">
        <v>1</v>
      </c>
      <c r="N37" s="57">
        <v>5</v>
      </c>
      <c r="O37" s="71">
        <f t="shared" si="0"/>
        <v>30</v>
      </c>
    </row>
    <row r="38" spans="1:15" x14ac:dyDescent="0.2">
      <c r="A38" s="20" t="s">
        <v>93</v>
      </c>
      <c r="B38" s="14" t="s">
        <v>17</v>
      </c>
      <c r="C38" s="29">
        <v>2</v>
      </c>
      <c r="D38" s="49">
        <v>1</v>
      </c>
      <c r="E38" s="29">
        <v>2</v>
      </c>
      <c r="F38" s="54">
        <v>2</v>
      </c>
      <c r="G38" s="34">
        <v>0</v>
      </c>
      <c r="H38" s="54">
        <v>0</v>
      </c>
      <c r="I38" s="34">
        <v>0</v>
      </c>
      <c r="J38" s="54">
        <v>0</v>
      </c>
      <c r="K38" s="34">
        <v>0</v>
      </c>
      <c r="L38" s="54">
        <v>0</v>
      </c>
      <c r="M38" s="34">
        <v>0</v>
      </c>
      <c r="N38" s="58">
        <v>1</v>
      </c>
      <c r="O38" s="69">
        <f t="shared" si="0"/>
        <v>8</v>
      </c>
    </row>
    <row r="39" spans="1:15" ht="18" thickBot="1" x14ac:dyDescent="0.25">
      <c r="A39" s="15"/>
      <c r="B39" s="16" t="s">
        <v>18</v>
      </c>
      <c r="C39" s="30">
        <v>2</v>
      </c>
      <c r="D39" s="50">
        <v>1</v>
      </c>
      <c r="E39" s="30">
        <v>6</v>
      </c>
      <c r="F39" s="55">
        <v>3</v>
      </c>
      <c r="G39" s="35">
        <v>0</v>
      </c>
      <c r="H39" s="55">
        <v>0</v>
      </c>
      <c r="I39" s="35">
        <v>0</v>
      </c>
      <c r="J39" s="55">
        <v>0</v>
      </c>
      <c r="K39" s="35">
        <v>0</v>
      </c>
      <c r="L39" s="55">
        <v>0</v>
      </c>
      <c r="M39" s="35">
        <v>0</v>
      </c>
      <c r="N39" s="57">
        <v>14</v>
      </c>
      <c r="O39" s="70">
        <f t="shared" si="0"/>
        <v>26</v>
      </c>
    </row>
    <row r="40" spans="1:15" x14ac:dyDescent="0.2">
      <c r="A40" s="22" t="s">
        <v>301</v>
      </c>
      <c r="B40" s="14" t="s">
        <v>17</v>
      </c>
      <c r="C40" s="32">
        <v>0</v>
      </c>
      <c r="D40" s="52">
        <v>0</v>
      </c>
      <c r="E40" s="32">
        <v>0</v>
      </c>
      <c r="F40" s="56">
        <v>1</v>
      </c>
      <c r="G40" s="36">
        <v>0</v>
      </c>
      <c r="H40" s="56">
        <v>0</v>
      </c>
      <c r="I40" s="36">
        <v>0</v>
      </c>
      <c r="J40" s="56">
        <v>0</v>
      </c>
      <c r="K40" s="36">
        <v>0</v>
      </c>
      <c r="L40" s="56">
        <v>0</v>
      </c>
      <c r="M40" s="36">
        <v>0</v>
      </c>
      <c r="N40" s="60">
        <v>0</v>
      </c>
      <c r="O40" s="69">
        <f t="shared" si="0"/>
        <v>1</v>
      </c>
    </row>
    <row r="41" spans="1:15" ht="18" thickBot="1" x14ac:dyDescent="0.25">
      <c r="A41" s="66" t="s">
        <v>302</v>
      </c>
      <c r="B41" s="16" t="s">
        <v>18</v>
      </c>
      <c r="C41" s="406">
        <v>0</v>
      </c>
      <c r="D41" s="407">
        <v>0</v>
      </c>
      <c r="E41" s="408">
        <v>0</v>
      </c>
      <c r="F41" s="409">
        <v>1</v>
      </c>
      <c r="G41" s="410">
        <v>0</v>
      </c>
      <c r="H41" s="409">
        <v>0</v>
      </c>
      <c r="I41" s="410">
        <v>0</v>
      </c>
      <c r="J41" s="409">
        <v>0</v>
      </c>
      <c r="K41" s="410">
        <v>0</v>
      </c>
      <c r="L41" s="409">
        <v>0</v>
      </c>
      <c r="M41" s="410">
        <v>0</v>
      </c>
      <c r="N41" s="411">
        <v>0</v>
      </c>
      <c r="O41" s="70">
        <f t="shared" si="0"/>
        <v>1</v>
      </c>
    </row>
    <row r="42" spans="1:15" x14ac:dyDescent="0.2">
      <c r="A42" s="22" t="s">
        <v>133</v>
      </c>
      <c r="B42" s="14" t="s">
        <v>17</v>
      </c>
      <c r="C42" s="34">
        <v>0</v>
      </c>
      <c r="D42" s="54">
        <v>0</v>
      </c>
      <c r="E42" s="34">
        <v>0</v>
      </c>
      <c r="F42" s="54">
        <v>0</v>
      </c>
      <c r="G42" s="34">
        <v>0</v>
      </c>
      <c r="H42" s="54">
        <v>0</v>
      </c>
      <c r="I42" s="34">
        <v>2</v>
      </c>
      <c r="J42" s="54">
        <v>0</v>
      </c>
      <c r="K42" s="34">
        <v>0</v>
      </c>
      <c r="L42" s="54">
        <v>1</v>
      </c>
      <c r="M42" s="34">
        <v>0</v>
      </c>
      <c r="N42" s="58">
        <v>0</v>
      </c>
      <c r="O42" s="69">
        <f>SUM(C42:N42)</f>
        <v>3</v>
      </c>
    </row>
    <row r="43" spans="1:15" ht="18" thickBot="1" x14ac:dyDescent="0.25">
      <c r="A43" s="66" t="s">
        <v>317</v>
      </c>
      <c r="B43" s="18" t="s">
        <v>18</v>
      </c>
      <c r="C43" s="33">
        <v>0</v>
      </c>
      <c r="D43" s="53">
        <v>0</v>
      </c>
      <c r="E43" s="33">
        <v>0</v>
      </c>
      <c r="F43" s="53">
        <v>0</v>
      </c>
      <c r="G43" s="33">
        <v>0</v>
      </c>
      <c r="H43" s="53">
        <v>0</v>
      </c>
      <c r="I43" s="33">
        <v>29</v>
      </c>
      <c r="J43" s="53">
        <v>0</v>
      </c>
      <c r="K43" s="33">
        <v>0</v>
      </c>
      <c r="L43" s="53">
        <v>16</v>
      </c>
      <c r="M43" s="33">
        <v>2</v>
      </c>
      <c r="N43" s="59">
        <v>0</v>
      </c>
      <c r="O43" s="70">
        <f>SUM(C43:N43)</f>
        <v>47</v>
      </c>
    </row>
    <row r="44" spans="1:15" x14ac:dyDescent="0.2">
      <c r="A44" s="22" t="s">
        <v>154</v>
      </c>
      <c r="B44" s="14" t="s">
        <v>17</v>
      </c>
      <c r="C44" s="34">
        <v>0</v>
      </c>
      <c r="D44" s="54">
        <v>0</v>
      </c>
      <c r="E44" s="34">
        <v>0</v>
      </c>
      <c r="F44" s="54">
        <v>0</v>
      </c>
      <c r="G44" s="34">
        <v>4</v>
      </c>
      <c r="H44" s="54">
        <v>3</v>
      </c>
      <c r="I44" s="34">
        <v>0</v>
      </c>
      <c r="J44" s="54">
        <v>0</v>
      </c>
      <c r="K44" s="34">
        <v>0</v>
      </c>
      <c r="L44" s="54">
        <v>5</v>
      </c>
      <c r="M44" s="34">
        <v>0</v>
      </c>
      <c r="N44" s="58">
        <v>0</v>
      </c>
      <c r="O44" s="69">
        <f>SUM(C44:N44)</f>
        <v>12</v>
      </c>
    </row>
    <row r="45" spans="1:15" ht="18" thickBot="1" x14ac:dyDescent="0.25">
      <c r="A45" s="66" t="s">
        <v>303</v>
      </c>
      <c r="B45" s="18" t="s">
        <v>18</v>
      </c>
      <c r="C45" s="33">
        <v>0</v>
      </c>
      <c r="D45" s="53">
        <v>0</v>
      </c>
      <c r="E45" s="33">
        <v>0</v>
      </c>
      <c r="F45" s="53">
        <v>0</v>
      </c>
      <c r="G45" s="33">
        <v>4</v>
      </c>
      <c r="H45" s="53">
        <v>3</v>
      </c>
      <c r="I45" s="33">
        <v>0</v>
      </c>
      <c r="J45" s="53">
        <v>0</v>
      </c>
      <c r="K45" s="33">
        <v>0</v>
      </c>
      <c r="L45" s="53">
        <v>9</v>
      </c>
      <c r="M45" s="33">
        <v>0</v>
      </c>
      <c r="N45" s="59">
        <v>0</v>
      </c>
      <c r="O45" s="70">
        <f>SUM(C45:N45)</f>
        <v>16</v>
      </c>
    </row>
    <row r="46" spans="1:15" x14ac:dyDescent="0.2">
      <c r="A46" s="17" t="s">
        <v>123</v>
      </c>
      <c r="B46" s="14" t="s">
        <v>17</v>
      </c>
      <c r="C46" s="37">
        <v>0</v>
      </c>
      <c r="D46" s="42">
        <v>1</v>
      </c>
      <c r="E46" s="42">
        <v>0</v>
      </c>
      <c r="F46" s="42">
        <v>2</v>
      </c>
      <c r="G46" s="42">
        <v>0</v>
      </c>
      <c r="H46" s="42">
        <v>0</v>
      </c>
      <c r="I46" s="42">
        <v>0</v>
      </c>
      <c r="J46" s="42">
        <v>1</v>
      </c>
      <c r="K46" s="42">
        <v>0</v>
      </c>
      <c r="L46" s="42">
        <v>0</v>
      </c>
      <c r="M46" s="42">
        <v>1</v>
      </c>
      <c r="N46" s="62">
        <v>0</v>
      </c>
      <c r="O46" s="69">
        <f t="shared" si="0"/>
        <v>5</v>
      </c>
    </row>
    <row r="47" spans="1:15" ht="18" thickBot="1" x14ac:dyDescent="0.25">
      <c r="A47" s="17" t="s">
        <v>303</v>
      </c>
      <c r="B47" s="18" t="s">
        <v>18</v>
      </c>
      <c r="C47" s="38">
        <v>0</v>
      </c>
      <c r="D47" s="43">
        <v>21</v>
      </c>
      <c r="E47" s="43">
        <v>0</v>
      </c>
      <c r="F47" s="43">
        <v>143</v>
      </c>
      <c r="G47" s="43">
        <v>0</v>
      </c>
      <c r="H47" s="43">
        <v>0</v>
      </c>
      <c r="I47" s="43">
        <v>0</v>
      </c>
      <c r="J47" s="43">
        <v>153</v>
      </c>
      <c r="K47" s="43">
        <v>0</v>
      </c>
      <c r="L47" s="43">
        <v>0</v>
      </c>
      <c r="M47" s="43">
        <v>3</v>
      </c>
      <c r="N47" s="63">
        <v>0</v>
      </c>
      <c r="O47" s="70">
        <f t="shared" si="0"/>
        <v>320</v>
      </c>
    </row>
    <row r="48" spans="1:15" x14ac:dyDescent="0.2">
      <c r="A48" s="13" t="s">
        <v>124</v>
      </c>
      <c r="B48" s="14" t="s">
        <v>17</v>
      </c>
      <c r="C48" s="37">
        <v>0</v>
      </c>
      <c r="D48" s="42">
        <v>2</v>
      </c>
      <c r="E48" s="42">
        <v>0</v>
      </c>
      <c r="F48" s="42">
        <v>0</v>
      </c>
      <c r="G48" s="42">
        <v>1</v>
      </c>
      <c r="H48" s="42">
        <v>1</v>
      </c>
      <c r="I48" s="42">
        <v>0</v>
      </c>
      <c r="J48" s="42">
        <v>0</v>
      </c>
      <c r="K48" s="42">
        <v>0</v>
      </c>
      <c r="L48" s="42">
        <v>0</v>
      </c>
      <c r="M48" s="42">
        <v>0</v>
      </c>
      <c r="N48" s="62">
        <v>0</v>
      </c>
      <c r="O48" s="69">
        <f t="shared" si="0"/>
        <v>4</v>
      </c>
    </row>
    <row r="49" spans="1:15" ht="18" thickBot="1" x14ac:dyDescent="0.25">
      <c r="A49" s="15" t="s">
        <v>303</v>
      </c>
      <c r="B49" s="18" t="s">
        <v>18</v>
      </c>
      <c r="C49" s="39">
        <v>0</v>
      </c>
      <c r="D49" s="45">
        <v>120</v>
      </c>
      <c r="E49" s="45">
        <v>0</v>
      </c>
      <c r="F49" s="45">
        <v>0</v>
      </c>
      <c r="G49" s="45">
        <v>132</v>
      </c>
      <c r="H49" s="45">
        <v>135</v>
      </c>
      <c r="I49" s="45">
        <v>0</v>
      </c>
      <c r="J49" s="45">
        <v>0</v>
      </c>
      <c r="K49" s="45">
        <v>0</v>
      </c>
      <c r="L49" s="45">
        <v>0</v>
      </c>
      <c r="M49" s="45">
        <v>0</v>
      </c>
      <c r="N49" s="64">
        <v>0</v>
      </c>
      <c r="O49" s="70">
        <f t="shared" si="0"/>
        <v>387</v>
      </c>
    </row>
    <row r="50" spans="1:15" x14ac:dyDescent="0.2">
      <c r="A50" s="28" t="s">
        <v>134</v>
      </c>
      <c r="B50" s="14" t="s">
        <v>17</v>
      </c>
      <c r="C50" s="40">
        <v>2</v>
      </c>
      <c r="D50" s="40">
        <v>4</v>
      </c>
      <c r="E50" s="40">
        <v>1</v>
      </c>
      <c r="F50" s="43">
        <v>2</v>
      </c>
      <c r="G50" s="43">
        <v>5</v>
      </c>
      <c r="H50" s="43">
        <v>3</v>
      </c>
      <c r="I50" s="43">
        <v>0</v>
      </c>
      <c r="J50" s="43">
        <v>3</v>
      </c>
      <c r="K50" s="43">
        <v>0</v>
      </c>
      <c r="L50" s="43">
        <v>2</v>
      </c>
      <c r="M50" s="43">
        <v>5</v>
      </c>
      <c r="N50" s="63">
        <v>3</v>
      </c>
      <c r="O50" s="69">
        <f t="shared" si="0"/>
        <v>30</v>
      </c>
    </row>
    <row r="51" spans="1:15" ht="18" thickBot="1" x14ac:dyDescent="0.25">
      <c r="A51" s="28" t="s">
        <v>112</v>
      </c>
      <c r="B51" s="19" t="s">
        <v>18</v>
      </c>
      <c r="C51" s="41">
        <v>205</v>
      </c>
      <c r="D51" s="41">
        <v>16</v>
      </c>
      <c r="E51" s="41">
        <v>3</v>
      </c>
      <c r="F51" s="61">
        <v>3</v>
      </c>
      <c r="G51" s="61">
        <v>21</v>
      </c>
      <c r="H51" s="61">
        <v>6</v>
      </c>
      <c r="I51" s="61">
        <v>2</v>
      </c>
      <c r="J51" s="61">
        <v>260</v>
      </c>
      <c r="K51" s="61">
        <v>0</v>
      </c>
      <c r="L51" s="61">
        <v>17</v>
      </c>
      <c r="M51" s="61">
        <v>11</v>
      </c>
      <c r="N51" s="65">
        <v>113</v>
      </c>
      <c r="O51" s="70">
        <f t="shared" si="0"/>
        <v>657</v>
      </c>
    </row>
    <row r="52" spans="1:15" x14ac:dyDescent="0.2">
      <c r="A52" s="22" t="s">
        <v>304</v>
      </c>
      <c r="B52" s="14" t="s">
        <v>17</v>
      </c>
      <c r="C52" s="44">
        <v>2</v>
      </c>
      <c r="D52" s="44">
        <v>5</v>
      </c>
      <c r="E52" s="44">
        <v>5</v>
      </c>
      <c r="F52" s="42">
        <v>7</v>
      </c>
      <c r="G52" s="42">
        <v>0</v>
      </c>
      <c r="H52" s="42">
        <v>0</v>
      </c>
      <c r="I52" s="42">
        <v>1</v>
      </c>
      <c r="J52" s="42">
        <v>2</v>
      </c>
      <c r="K52" s="42">
        <v>4</v>
      </c>
      <c r="L52" s="42">
        <v>5</v>
      </c>
      <c r="M52" s="42">
        <v>4</v>
      </c>
      <c r="N52" s="62">
        <v>4</v>
      </c>
      <c r="O52" s="69">
        <f t="shared" si="0"/>
        <v>39</v>
      </c>
    </row>
    <row r="53" spans="1:15" ht="18" thickBot="1" x14ac:dyDescent="0.25">
      <c r="A53" s="66"/>
      <c r="B53" s="16" t="s">
        <v>18</v>
      </c>
      <c r="C53" s="46">
        <v>8</v>
      </c>
      <c r="D53" s="46">
        <v>10</v>
      </c>
      <c r="E53" s="46">
        <v>15</v>
      </c>
      <c r="F53" s="45">
        <v>109</v>
      </c>
      <c r="G53" s="45">
        <v>4</v>
      </c>
      <c r="H53" s="45">
        <v>2</v>
      </c>
      <c r="I53" s="45">
        <v>6</v>
      </c>
      <c r="J53" s="45">
        <v>6</v>
      </c>
      <c r="K53" s="45">
        <v>6</v>
      </c>
      <c r="L53" s="45">
        <v>14</v>
      </c>
      <c r="M53" s="45">
        <v>17</v>
      </c>
      <c r="N53" s="64">
        <v>27</v>
      </c>
      <c r="O53" s="71">
        <f t="shared" si="0"/>
        <v>224</v>
      </c>
    </row>
    <row r="54" spans="1:15" ht="18" thickBot="1" x14ac:dyDescent="0.25">
      <c r="A54" s="23" t="s">
        <v>69</v>
      </c>
      <c r="B54" s="24"/>
      <c r="C54" s="25" t="s">
        <v>70</v>
      </c>
      <c r="D54" s="26" t="s">
        <v>71</v>
      </c>
      <c r="E54" s="25" t="s">
        <v>72</v>
      </c>
      <c r="F54" s="26" t="s">
        <v>73</v>
      </c>
      <c r="G54" s="25" t="s">
        <v>74</v>
      </c>
      <c r="H54" s="26" t="s">
        <v>75</v>
      </c>
      <c r="I54" s="25" t="s">
        <v>76</v>
      </c>
      <c r="J54" s="26" t="s">
        <v>77</v>
      </c>
      <c r="K54" s="25" t="s">
        <v>78</v>
      </c>
      <c r="L54" s="26" t="s">
        <v>79</v>
      </c>
      <c r="M54" s="25" t="s">
        <v>135</v>
      </c>
      <c r="N54" s="27" t="s">
        <v>81</v>
      </c>
      <c r="O54" s="72" t="s">
        <v>82</v>
      </c>
    </row>
    <row r="55" spans="1:15" x14ac:dyDescent="0.2">
      <c r="A55" s="13" t="s">
        <v>155</v>
      </c>
      <c r="B55" s="14" t="s">
        <v>17</v>
      </c>
      <c r="C55" s="42">
        <v>104</v>
      </c>
      <c r="D55" s="42">
        <v>115</v>
      </c>
      <c r="E55" s="42">
        <v>96</v>
      </c>
      <c r="F55" s="42">
        <v>98</v>
      </c>
      <c r="G55" s="42">
        <v>126</v>
      </c>
      <c r="H55" s="42">
        <v>124</v>
      </c>
      <c r="I55" s="42">
        <v>79</v>
      </c>
      <c r="J55" s="42">
        <v>61</v>
      </c>
      <c r="K55" s="42">
        <v>68</v>
      </c>
      <c r="L55" s="42">
        <v>77</v>
      </c>
      <c r="M55" s="42">
        <v>82</v>
      </c>
      <c r="N55" s="62">
        <v>95</v>
      </c>
      <c r="O55" s="69">
        <f t="shared" si="0"/>
        <v>1125</v>
      </c>
    </row>
    <row r="56" spans="1:15" ht="18" thickBot="1" x14ac:dyDescent="0.25">
      <c r="A56" s="17"/>
      <c r="B56" s="16" t="s">
        <v>18</v>
      </c>
      <c r="C56" s="45">
        <v>159</v>
      </c>
      <c r="D56" s="45">
        <v>180</v>
      </c>
      <c r="E56" s="45">
        <v>148</v>
      </c>
      <c r="F56" s="45">
        <v>175</v>
      </c>
      <c r="G56" s="45">
        <v>194</v>
      </c>
      <c r="H56" s="45">
        <v>203</v>
      </c>
      <c r="I56" s="45">
        <v>160</v>
      </c>
      <c r="J56" s="45">
        <v>130</v>
      </c>
      <c r="K56" s="45">
        <v>115</v>
      </c>
      <c r="L56" s="45">
        <v>129</v>
      </c>
      <c r="M56" s="45">
        <v>134</v>
      </c>
      <c r="N56" s="64">
        <v>190</v>
      </c>
      <c r="O56" s="70">
        <f t="shared" si="0"/>
        <v>1917</v>
      </c>
    </row>
    <row r="57" spans="1:15" x14ac:dyDescent="0.2">
      <c r="A57" s="22" t="s">
        <v>305</v>
      </c>
      <c r="B57" s="14" t="s">
        <v>17</v>
      </c>
      <c r="C57" s="43">
        <v>10</v>
      </c>
      <c r="D57" s="43">
        <v>7</v>
      </c>
      <c r="E57" s="43">
        <v>9</v>
      </c>
      <c r="F57" s="43">
        <v>6</v>
      </c>
      <c r="G57" s="43">
        <v>4</v>
      </c>
      <c r="H57" s="43">
        <v>8</v>
      </c>
      <c r="I57" s="43">
        <v>2</v>
      </c>
      <c r="J57" s="43">
        <v>9</v>
      </c>
      <c r="K57" s="43">
        <v>3</v>
      </c>
      <c r="L57" s="43">
        <v>4</v>
      </c>
      <c r="M57" s="43">
        <v>6</v>
      </c>
      <c r="N57" s="63">
        <v>7</v>
      </c>
      <c r="O57" s="69">
        <f t="shared" si="0"/>
        <v>75</v>
      </c>
    </row>
    <row r="58" spans="1:15" ht="18" thickBot="1" x14ac:dyDescent="0.25">
      <c r="A58" s="66"/>
      <c r="B58" s="18" t="s">
        <v>18</v>
      </c>
      <c r="C58" s="43">
        <v>53</v>
      </c>
      <c r="D58" s="43">
        <v>82</v>
      </c>
      <c r="E58" s="43">
        <v>96</v>
      </c>
      <c r="F58" s="43">
        <v>35</v>
      </c>
      <c r="G58" s="43">
        <v>39</v>
      </c>
      <c r="H58" s="43">
        <v>1052</v>
      </c>
      <c r="I58" s="43">
        <v>13</v>
      </c>
      <c r="J58" s="43">
        <v>69</v>
      </c>
      <c r="K58" s="43">
        <v>28</v>
      </c>
      <c r="L58" s="43">
        <v>31</v>
      </c>
      <c r="M58" s="43">
        <v>36</v>
      </c>
      <c r="N58" s="63">
        <v>30</v>
      </c>
      <c r="O58" s="70">
        <f t="shared" si="0"/>
        <v>1564</v>
      </c>
    </row>
    <row r="59" spans="1:15" x14ac:dyDescent="0.2">
      <c r="A59" s="13" t="s">
        <v>306</v>
      </c>
      <c r="B59" s="14" t="s">
        <v>17</v>
      </c>
      <c r="C59" s="44">
        <v>1</v>
      </c>
      <c r="D59" s="44">
        <v>0</v>
      </c>
      <c r="E59" s="44">
        <v>0</v>
      </c>
      <c r="F59" s="42">
        <v>0</v>
      </c>
      <c r="G59" s="42">
        <v>0</v>
      </c>
      <c r="H59" s="42">
        <v>1</v>
      </c>
      <c r="I59" s="42">
        <v>0</v>
      </c>
      <c r="J59" s="42">
        <v>0</v>
      </c>
      <c r="K59" s="42">
        <v>0</v>
      </c>
      <c r="L59" s="42">
        <v>2</v>
      </c>
      <c r="M59" s="42">
        <v>1</v>
      </c>
      <c r="N59" s="62">
        <v>2</v>
      </c>
      <c r="O59" s="69">
        <f t="shared" si="0"/>
        <v>7</v>
      </c>
    </row>
    <row r="60" spans="1:15" ht="18" thickBot="1" x14ac:dyDescent="0.25">
      <c r="A60" s="15"/>
      <c r="B60" s="18" t="s">
        <v>19</v>
      </c>
      <c r="C60" s="40">
        <v>107</v>
      </c>
      <c r="D60" s="40">
        <v>0</v>
      </c>
      <c r="E60" s="40">
        <v>6</v>
      </c>
      <c r="F60" s="43">
        <v>0</v>
      </c>
      <c r="G60" s="43">
        <v>0</v>
      </c>
      <c r="H60" s="43">
        <v>600</v>
      </c>
      <c r="I60" s="43">
        <v>0</v>
      </c>
      <c r="J60" s="43">
        <v>0</v>
      </c>
      <c r="K60" s="43">
        <v>0</v>
      </c>
      <c r="L60" s="43">
        <v>9</v>
      </c>
      <c r="M60" s="43">
        <v>11</v>
      </c>
      <c r="N60" s="63">
        <v>3</v>
      </c>
      <c r="O60" s="70">
        <f t="shared" si="0"/>
        <v>736</v>
      </c>
    </row>
    <row r="61" spans="1:15" x14ac:dyDescent="0.2">
      <c r="A61" s="17" t="s">
        <v>307</v>
      </c>
      <c r="B61" s="14" t="s">
        <v>17</v>
      </c>
      <c r="C61" s="44">
        <v>28</v>
      </c>
      <c r="D61" s="44">
        <v>22</v>
      </c>
      <c r="E61" s="44">
        <v>30</v>
      </c>
      <c r="F61" s="42">
        <v>32</v>
      </c>
      <c r="G61" s="42">
        <v>16</v>
      </c>
      <c r="H61" s="42">
        <v>19</v>
      </c>
      <c r="I61" s="42">
        <v>18</v>
      </c>
      <c r="J61" s="42">
        <v>15</v>
      </c>
      <c r="K61" s="42">
        <v>13</v>
      </c>
      <c r="L61" s="42">
        <v>11</v>
      </c>
      <c r="M61" s="42">
        <v>14</v>
      </c>
      <c r="N61" s="62">
        <v>17</v>
      </c>
      <c r="O61" s="69">
        <f t="shared" si="0"/>
        <v>235</v>
      </c>
    </row>
    <row r="62" spans="1:15" ht="18" thickBot="1" x14ac:dyDescent="0.25">
      <c r="A62" s="17"/>
      <c r="B62" s="18" t="s">
        <v>19</v>
      </c>
      <c r="C62" s="40">
        <v>761</v>
      </c>
      <c r="D62" s="40">
        <v>918</v>
      </c>
      <c r="E62" s="40">
        <v>2223</v>
      </c>
      <c r="F62" s="43">
        <v>431</v>
      </c>
      <c r="G62" s="43">
        <v>361</v>
      </c>
      <c r="H62" s="43">
        <v>184</v>
      </c>
      <c r="I62" s="43">
        <v>153</v>
      </c>
      <c r="J62" s="43">
        <v>101</v>
      </c>
      <c r="K62" s="43">
        <v>1001</v>
      </c>
      <c r="L62" s="43">
        <v>486</v>
      </c>
      <c r="M62" s="43">
        <v>266</v>
      </c>
      <c r="N62" s="63">
        <v>352</v>
      </c>
      <c r="O62" s="70">
        <f t="shared" si="0"/>
        <v>7237</v>
      </c>
    </row>
    <row r="63" spans="1:15" x14ac:dyDescent="0.2">
      <c r="A63" s="13" t="s">
        <v>95</v>
      </c>
      <c r="B63" s="14" t="s">
        <v>17</v>
      </c>
      <c r="C63" s="42">
        <v>0</v>
      </c>
      <c r="D63" s="42">
        <v>1</v>
      </c>
      <c r="E63" s="42">
        <v>1</v>
      </c>
      <c r="F63" s="42">
        <v>3</v>
      </c>
      <c r="G63" s="42">
        <v>0</v>
      </c>
      <c r="H63" s="42">
        <v>3</v>
      </c>
      <c r="I63" s="42">
        <v>1</v>
      </c>
      <c r="J63" s="42">
        <v>1</v>
      </c>
      <c r="K63" s="42">
        <v>0</v>
      </c>
      <c r="L63" s="42">
        <v>1</v>
      </c>
      <c r="M63" s="42">
        <v>0</v>
      </c>
      <c r="N63" s="62">
        <v>0</v>
      </c>
      <c r="O63" s="69">
        <f t="shared" si="0"/>
        <v>11</v>
      </c>
    </row>
    <row r="64" spans="1:15" ht="18" thickBot="1" x14ac:dyDescent="0.25">
      <c r="A64" s="15" t="s">
        <v>308</v>
      </c>
      <c r="B64" s="16" t="s">
        <v>19</v>
      </c>
      <c r="C64" s="45">
        <v>0</v>
      </c>
      <c r="D64" s="45">
        <v>16</v>
      </c>
      <c r="E64" s="45">
        <v>47</v>
      </c>
      <c r="F64" s="45">
        <v>2890</v>
      </c>
      <c r="G64" s="45">
        <v>0</v>
      </c>
      <c r="H64" s="45">
        <v>8480</v>
      </c>
      <c r="I64" s="45">
        <v>2640</v>
      </c>
      <c r="J64" s="45">
        <v>1000</v>
      </c>
      <c r="K64" s="45">
        <v>0</v>
      </c>
      <c r="L64" s="45">
        <v>3000</v>
      </c>
      <c r="M64" s="45">
        <v>0</v>
      </c>
      <c r="N64" s="64">
        <v>0</v>
      </c>
      <c r="O64" s="70">
        <f t="shared" si="0"/>
        <v>18073</v>
      </c>
    </row>
    <row r="65" spans="1:15" x14ac:dyDescent="0.2">
      <c r="A65" s="17" t="s">
        <v>95</v>
      </c>
      <c r="B65" s="14" t="s">
        <v>17</v>
      </c>
      <c r="C65" s="43">
        <v>0</v>
      </c>
      <c r="D65" s="43">
        <v>2</v>
      </c>
      <c r="E65" s="43">
        <v>0</v>
      </c>
      <c r="F65" s="43">
        <v>0</v>
      </c>
      <c r="G65" s="43">
        <v>1</v>
      </c>
      <c r="H65" s="43">
        <v>1</v>
      </c>
      <c r="I65" s="43">
        <v>0</v>
      </c>
      <c r="J65" s="43">
        <v>0</v>
      </c>
      <c r="K65" s="43">
        <v>0</v>
      </c>
      <c r="L65" s="43">
        <v>0</v>
      </c>
      <c r="M65" s="43">
        <v>0</v>
      </c>
      <c r="N65" s="63">
        <v>0</v>
      </c>
      <c r="O65" s="69">
        <f t="shared" si="0"/>
        <v>4</v>
      </c>
    </row>
    <row r="66" spans="1:15" ht="18" thickBot="1" x14ac:dyDescent="0.25">
      <c r="A66" s="17" t="s">
        <v>309</v>
      </c>
      <c r="B66" s="18" t="s">
        <v>19</v>
      </c>
      <c r="C66" s="43">
        <v>0</v>
      </c>
      <c r="D66" s="43">
        <v>1380</v>
      </c>
      <c r="E66" s="43">
        <v>0</v>
      </c>
      <c r="F66" s="43">
        <v>0</v>
      </c>
      <c r="G66" s="43">
        <v>776</v>
      </c>
      <c r="H66" s="43">
        <v>8</v>
      </c>
      <c r="I66" s="43">
        <v>0</v>
      </c>
      <c r="J66" s="43">
        <v>0</v>
      </c>
      <c r="K66" s="43">
        <v>0</v>
      </c>
      <c r="L66" s="43">
        <v>0</v>
      </c>
      <c r="M66" s="43">
        <v>0</v>
      </c>
      <c r="N66" s="63">
        <v>0</v>
      </c>
      <c r="O66" s="70">
        <f t="shared" si="0"/>
        <v>2164</v>
      </c>
    </row>
    <row r="67" spans="1:15" x14ac:dyDescent="0.2">
      <c r="A67" s="13" t="s">
        <v>101</v>
      </c>
      <c r="B67" s="14" t="s">
        <v>17</v>
      </c>
      <c r="C67" s="44">
        <v>1</v>
      </c>
      <c r="D67" s="44">
        <v>1</v>
      </c>
      <c r="E67" s="44">
        <v>0</v>
      </c>
      <c r="F67" s="42">
        <v>1</v>
      </c>
      <c r="G67" s="42">
        <v>0</v>
      </c>
      <c r="H67" s="42">
        <v>1</v>
      </c>
      <c r="I67" s="42">
        <v>1</v>
      </c>
      <c r="J67" s="42">
        <v>0</v>
      </c>
      <c r="K67" s="42">
        <v>0</v>
      </c>
      <c r="L67" s="42">
        <v>1</v>
      </c>
      <c r="M67" s="42">
        <v>0</v>
      </c>
      <c r="N67" s="62">
        <v>0</v>
      </c>
      <c r="O67" s="69">
        <f t="shared" ref="O67:O76" si="1">SUM(C67:N67)</f>
        <v>6</v>
      </c>
    </row>
    <row r="68" spans="1:15" ht="18" thickBot="1" x14ac:dyDescent="0.25">
      <c r="A68" s="15" t="s">
        <v>310</v>
      </c>
      <c r="B68" s="16" t="s">
        <v>19</v>
      </c>
      <c r="C68" s="46">
        <v>17</v>
      </c>
      <c r="D68" s="46">
        <v>120</v>
      </c>
      <c r="E68" s="46">
        <v>0</v>
      </c>
      <c r="F68" s="45">
        <v>100</v>
      </c>
      <c r="G68" s="45">
        <v>0</v>
      </c>
      <c r="H68" s="45">
        <v>75</v>
      </c>
      <c r="I68" s="45">
        <v>5</v>
      </c>
      <c r="J68" s="45">
        <v>0</v>
      </c>
      <c r="K68" s="45">
        <v>0</v>
      </c>
      <c r="L68" s="45">
        <v>71</v>
      </c>
      <c r="M68" s="45">
        <v>0</v>
      </c>
      <c r="N68" s="64">
        <v>0</v>
      </c>
      <c r="O68" s="71">
        <f t="shared" si="1"/>
        <v>388</v>
      </c>
    </row>
    <row r="69" spans="1:15" x14ac:dyDescent="0.2">
      <c r="A69" s="13" t="s">
        <v>311</v>
      </c>
      <c r="B69" s="14" t="s">
        <v>17</v>
      </c>
      <c r="C69" s="44">
        <v>1</v>
      </c>
      <c r="D69" s="44">
        <v>1</v>
      </c>
      <c r="E69" s="44">
        <v>3</v>
      </c>
      <c r="F69" s="42">
        <v>2</v>
      </c>
      <c r="G69" s="42">
        <v>3</v>
      </c>
      <c r="H69" s="42">
        <v>4</v>
      </c>
      <c r="I69" s="42">
        <v>2</v>
      </c>
      <c r="J69" s="42">
        <v>0</v>
      </c>
      <c r="K69" s="42">
        <v>4</v>
      </c>
      <c r="L69" s="42">
        <v>3</v>
      </c>
      <c r="M69" s="42">
        <v>1</v>
      </c>
      <c r="N69" s="62">
        <v>0</v>
      </c>
      <c r="O69" s="69">
        <f t="shared" si="1"/>
        <v>24</v>
      </c>
    </row>
    <row r="70" spans="1:15" ht="18" thickBot="1" x14ac:dyDescent="0.25">
      <c r="A70" s="15"/>
      <c r="B70" s="16" t="s">
        <v>19</v>
      </c>
      <c r="C70" s="46">
        <v>1</v>
      </c>
      <c r="D70" s="46">
        <v>1</v>
      </c>
      <c r="E70" s="46">
        <v>3</v>
      </c>
      <c r="F70" s="45">
        <v>2</v>
      </c>
      <c r="G70" s="45">
        <v>4</v>
      </c>
      <c r="H70" s="45">
        <v>5</v>
      </c>
      <c r="I70" s="45">
        <v>4</v>
      </c>
      <c r="J70" s="45">
        <v>0</v>
      </c>
      <c r="K70" s="45">
        <v>5</v>
      </c>
      <c r="L70" s="45">
        <v>5</v>
      </c>
      <c r="M70" s="45">
        <v>4</v>
      </c>
      <c r="N70" s="64">
        <v>0</v>
      </c>
      <c r="O70" s="71">
        <f t="shared" si="1"/>
        <v>34</v>
      </c>
    </row>
    <row r="71" spans="1:15" x14ac:dyDescent="0.2">
      <c r="A71" s="13" t="s">
        <v>103</v>
      </c>
      <c r="B71" s="14" t="s">
        <v>17</v>
      </c>
      <c r="C71" s="44">
        <v>0</v>
      </c>
      <c r="D71" s="44">
        <v>0</v>
      </c>
      <c r="E71" s="44">
        <v>1</v>
      </c>
      <c r="F71" s="42">
        <v>1</v>
      </c>
      <c r="G71" s="42">
        <v>0</v>
      </c>
      <c r="H71" s="42">
        <v>0</v>
      </c>
      <c r="I71" s="42">
        <v>0</v>
      </c>
      <c r="J71" s="42">
        <v>0</v>
      </c>
      <c r="K71" s="42">
        <v>0</v>
      </c>
      <c r="L71" s="42">
        <v>0</v>
      </c>
      <c r="M71" s="42">
        <v>1</v>
      </c>
      <c r="N71" s="62">
        <v>0</v>
      </c>
      <c r="O71" s="69">
        <f t="shared" si="1"/>
        <v>3</v>
      </c>
    </row>
    <row r="72" spans="1:15" ht="18" thickBot="1" x14ac:dyDescent="0.25">
      <c r="A72" s="15" t="s">
        <v>312</v>
      </c>
      <c r="B72" s="16" t="s">
        <v>19</v>
      </c>
      <c r="C72" s="46">
        <v>0</v>
      </c>
      <c r="D72" s="46">
        <v>0</v>
      </c>
      <c r="E72" s="46">
        <v>17</v>
      </c>
      <c r="F72" s="45">
        <v>17</v>
      </c>
      <c r="G72" s="45">
        <v>0</v>
      </c>
      <c r="H72" s="45">
        <v>0</v>
      </c>
      <c r="I72" s="45">
        <v>0</v>
      </c>
      <c r="J72" s="45">
        <v>0</v>
      </c>
      <c r="K72" s="45">
        <v>0</v>
      </c>
      <c r="L72" s="45">
        <v>0</v>
      </c>
      <c r="M72" s="45">
        <v>15</v>
      </c>
      <c r="N72" s="64">
        <v>0</v>
      </c>
      <c r="O72" s="70">
        <f t="shared" si="1"/>
        <v>49</v>
      </c>
    </row>
    <row r="73" spans="1:15" x14ac:dyDescent="0.2">
      <c r="A73" s="17" t="s">
        <v>313</v>
      </c>
      <c r="B73" s="14" t="s">
        <v>17</v>
      </c>
      <c r="C73" s="40">
        <v>0</v>
      </c>
      <c r="D73" s="40">
        <v>0</v>
      </c>
      <c r="E73" s="40">
        <v>0</v>
      </c>
      <c r="F73" s="43">
        <v>0</v>
      </c>
      <c r="G73" s="43">
        <v>0</v>
      </c>
      <c r="H73" s="43">
        <v>0</v>
      </c>
      <c r="I73" s="43">
        <v>2</v>
      </c>
      <c r="J73" s="43">
        <v>3</v>
      </c>
      <c r="K73" s="43">
        <v>3</v>
      </c>
      <c r="L73" s="43">
        <v>1</v>
      </c>
      <c r="M73" s="43">
        <v>0</v>
      </c>
      <c r="N73" s="63">
        <v>0</v>
      </c>
      <c r="O73" s="69">
        <f t="shared" si="1"/>
        <v>9</v>
      </c>
    </row>
    <row r="74" spans="1:15" ht="18" thickBot="1" x14ac:dyDescent="0.25">
      <c r="A74" s="17" t="s">
        <v>314</v>
      </c>
      <c r="B74" s="18" t="s">
        <v>19</v>
      </c>
      <c r="C74" s="40">
        <v>0</v>
      </c>
      <c r="D74" s="40">
        <v>0</v>
      </c>
      <c r="E74" s="40">
        <v>0</v>
      </c>
      <c r="F74" s="43">
        <v>0</v>
      </c>
      <c r="G74" s="43">
        <v>0</v>
      </c>
      <c r="H74" s="43">
        <v>0</v>
      </c>
      <c r="I74" s="43">
        <v>10011</v>
      </c>
      <c r="J74" s="43">
        <v>2018</v>
      </c>
      <c r="K74" s="43">
        <v>2052</v>
      </c>
      <c r="L74" s="43">
        <v>2000</v>
      </c>
      <c r="M74" s="43">
        <v>0</v>
      </c>
      <c r="N74" s="63">
        <v>0</v>
      </c>
      <c r="O74" s="70">
        <f t="shared" si="1"/>
        <v>16081</v>
      </c>
    </row>
    <row r="75" spans="1:15" x14ac:dyDescent="0.2">
      <c r="A75" s="13" t="s">
        <v>315</v>
      </c>
      <c r="B75" s="14" t="s">
        <v>17</v>
      </c>
      <c r="C75" s="44">
        <v>0</v>
      </c>
      <c r="D75" s="44">
        <v>0</v>
      </c>
      <c r="E75" s="44">
        <v>0</v>
      </c>
      <c r="F75" s="42">
        <v>0</v>
      </c>
      <c r="G75" s="42">
        <v>0</v>
      </c>
      <c r="H75" s="42">
        <v>0</v>
      </c>
      <c r="I75" s="42">
        <v>0</v>
      </c>
      <c r="J75" s="42">
        <v>42</v>
      </c>
      <c r="K75" s="42">
        <v>5</v>
      </c>
      <c r="L75" s="42">
        <v>2</v>
      </c>
      <c r="M75" s="42">
        <v>0</v>
      </c>
      <c r="N75" s="62">
        <v>0</v>
      </c>
      <c r="O75" s="69">
        <f t="shared" si="1"/>
        <v>49</v>
      </c>
    </row>
    <row r="76" spans="1:15" ht="18" thickBot="1" x14ac:dyDescent="0.25">
      <c r="A76" s="15" t="s">
        <v>319</v>
      </c>
      <c r="B76" s="18" t="s">
        <v>20</v>
      </c>
      <c r="C76" s="40">
        <v>0</v>
      </c>
      <c r="D76" s="40">
        <v>0</v>
      </c>
      <c r="E76" s="40">
        <v>0</v>
      </c>
      <c r="F76" s="43">
        <v>0</v>
      </c>
      <c r="G76" s="43">
        <v>0</v>
      </c>
      <c r="H76" s="43">
        <v>0</v>
      </c>
      <c r="I76" s="43">
        <v>0</v>
      </c>
      <c r="J76" s="43">
        <v>689</v>
      </c>
      <c r="K76" s="43">
        <v>59</v>
      </c>
      <c r="L76" s="43">
        <v>6</v>
      </c>
      <c r="M76" s="43">
        <v>0</v>
      </c>
      <c r="N76" s="63">
        <v>0</v>
      </c>
      <c r="O76" s="70">
        <f t="shared" si="1"/>
        <v>754</v>
      </c>
    </row>
    <row r="77" spans="1:15" x14ac:dyDescent="0.2">
      <c r="A77" s="17" t="s">
        <v>105</v>
      </c>
      <c r="B77" s="14" t="s">
        <v>17</v>
      </c>
      <c r="C77" s="47">
        <v>0</v>
      </c>
      <c r="D77" s="44">
        <v>0</v>
      </c>
      <c r="E77" s="44">
        <v>1</v>
      </c>
      <c r="F77" s="42">
        <v>5</v>
      </c>
      <c r="G77" s="42">
        <v>1</v>
      </c>
      <c r="H77" s="42">
        <v>0</v>
      </c>
      <c r="I77" s="42">
        <v>0</v>
      </c>
      <c r="J77" s="42">
        <v>80</v>
      </c>
      <c r="K77" s="42">
        <v>26</v>
      </c>
      <c r="L77" s="42">
        <v>5</v>
      </c>
      <c r="M77" s="42">
        <v>1</v>
      </c>
      <c r="N77" s="62">
        <v>0</v>
      </c>
      <c r="O77" s="69">
        <f>SUM(C77:N77)</f>
        <v>119</v>
      </c>
    </row>
    <row r="78" spans="1:15" ht="18" thickBot="1" x14ac:dyDescent="0.25">
      <c r="A78" s="15" t="s">
        <v>319</v>
      </c>
      <c r="B78" s="16" t="s">
        <v>20</v>
      </c>
      <c r="C78" s="48">
        <v>0</v>
      </c>
      <c r="D78" s="46">
        <v>0</v>
      </c>
      <c r="E78" s="46">
        <v>5</v>
      </c>
      <c r="F78" s="45">
        <v>13</v>
      </c>
      <c r="G78" s="45">
        <v>5</v>
      </c>
      <c r="H78" s="45">
        <v>0</v>
      </c>
      <c r="I78" s="45">
        <v>0</v>
      </c>
      <c r="J78" s="45">
        <v>1468</v>
      </c>
      <c r="K78" s="45">
        <v>440</v>
      </c>
      <c r="L78" s="45">
        <v>10</v>
      </c>
      <c r="M78" s="45">
        <v>1</v>
      </c>
      <c r="N78" s="64">
        <v>0</v>
      </c>
      <c r="O78" s="71">
        <f>SUM(C78:N78)</f>
        <v>1942</v>
      </c>
    </row>
    <row r="79" spans="1:15" x14ac:dyDescent="0.2">
      <c r="A79" s="17" t="s">
        <v>211</v>
      </c>
      <c r="B79" s="14" t="s">
        <v>17</v>
      </c>
      <c r="C79" s="47">
        <v>0</v>
      </c>
      <c r="D79" s="44">
        <v>0</v>
      </c>
      <c r="E79" s="44">
        <v>0</v>
      </c>
      <c r="F79" s="42">
        <v>0</v>
      </c>
      <c r="G79" s="42">
        <v>0</v>
      </c>
      <c r="H79" s="42">
        <v>0</v>
      </c>
      <c r="I79" s="42">
        <v>0</v>
      </c>
      <c r="J79" s="42">
        <v>0</v>
      </c>
      <c r="K79" s="42">
        <v>0</v>
      </c>
      <c r="L79" s="42">
        <v>0</v>
      </c>
      <c r="M79" s="42">
        <v>0</v>
      </c>
      <c r="N79" s="62">
        <v>1</v>
      </c>
      <c r="O79" s="69">
        <f>SUM(C79:N79)</f>
        <v>1</v>
      </c>
    </row>
    <row r="80" spans="1:15" ht="18" thickBot="1" x14ac:dyDescent="0.25">
      <c r="A80" s="15" t="s">
        <v>316</v>
      </c>
      <c r="B80" s="16" t="s">
        <v>20</v>
      </c>
      <c r="C80" s="48">
        <v>0</v>
      </c>
      <c r="D80" s="46">
        <v>0</v>
      </c>
      <c r="E80" s="46">
        <v>0</v>
      </c>
      <c r="F80" s="45">
        <v>0</v>
      </c>
      <c r="G80" s="45">
        <v>0</v>
      </c>
      <c r="H80" s="45">
        <v>0</v>
      </c>
      <c r="I80" s="45">
        <v>0</v>
      </c>
      <c r="J80" s="45">
        <v>0</v>
      </c>
      <c r="K80" s="45">
        <v>0</v>
      </c>
      <c r="L80" s="45">
        <v>0</v>
      </c>
      <c r="M80" s="45">
        <v>0</v>
      </c>
      <c r="N80" s="64">
        <v>4</v>
      </c>
      <c r="O80" s="71">
        <f>SUM(C80:N80)</f>
        <v>4</v>
      </c>
    </row>
  </sheetData>
  <phoneticPr fontId="2"/>
  <pageMargins left="0.59055118110236227" right="0.59055118110236227" top="0.78740157480314965" bottom="0.78740157480314965" header="0.51181102362204722" footer="0.51181102362204722"/>
  <pageSetup paperSize="9" scale="95" orientation="landscape" r:id="rId1"/>
  <headerFooter alignWithMargins="0"/>
  <rowBreaks count="3" manualBreakCount="3">
    <brk id="26" max="14" man="1"/>
    <brk id="53" max="14" man="1"/>
    <brk id="78"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法定県別</vt:lpstr>
      <vt:lpstr>法定伝染病（月別）</vt:lpstr>
      <vt:lpstr>届出県別</vt:lpstr>
      <vt:lpstr>届出月別</vt:lpstr>
      <vt:lpstr>届出月別!Print_Area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2019-06-11T04:33:38Z</dcterms:created>
  <dcterms:modified xsi:type="dcterms:W3CDTF">2019-06-11T04:38:44Z</dcterms:modified>
</cp:coreProperties>
</file>