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66925"/>
  <xr:revisionPtr revIDLastSave="47" documentId="13_ncr:1_{9319FD83-07FE-4EDC-94BA-3FD4EB978D21}" xr6:coauthVersionLast="47" xr6:coauthVersionMax="47" xr10:uidLastSave="{37EA4239-50CB-4A60-B910-F99A857ED09B}"/>
  <bookViews>
    <workbookView xWindow="28680" yWindow="-120" windowWidth="29040" windowHeight="15720" xr2:uid="{C9D43ED1-03AE-428E-96BF-BF6888D20AF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8" i="1" l="1"/>
  <c r="D47" i="1"/>
  <c r="D41" i="1"/>
  <c r="D43" i="1" s="1"/>
  <c r="D35" i="1"/>
  <c r="D37" i="1" s="1"/>
  <c r="D25" i="1"/>
  <c r="D27" i="1" s="1"/>
  <c r="D17" i="1"/>
  <c r="D19" i="1" s="1"/>
  <c r="D45" i="1" l="1"/>
  <c r="D46" i="1"/>
  <c r="E30" i="1" l="1"/>
  <c r="E31" i="1"/>
  <c r="E32" i="1"/>
  <c r="E33" i="1"/>
  <c r="E34" i="1"/>
  <c r="E40" i="1"/>
  <c r="E39" i="1"/>
  <c r="E23" i="1"/>
  <c r="E41" i="1" l="1"/>
  <c r="E29" i="1"/>
  <c r="E24" i="1"/>
  <c r="E22" i="1"/>
  <c r="E35" i="1" l="1"/>
  <c r="E25" i="1"/>
  <c r="E15" i="1"/>
  <c r="E16" i="1"/>
  <c r="E14" i="1"/>
  <c r="E17" i="1" l="1"/>
</calcChain>
</file>

<file path=xl/sharedStrings.xml><?xml version="1.0" encoding="utf-8"?>
<sst xmlns="http://schemas.openxmlformats.org/spreadsheetml/2006/main" count="67" uniqueCount="45">
  <si>
    <t>・国内採種地の地元自治体と連携（実施体制に参画）している場合　＋３ポイント</t>
    <rPh sb="1" eb="3">
      <t>コクナイ</t>
    </rPh>
    <rPh sb="3" eb="5">
      <t>サイシュ</t>
    </rPh>
    <rPh sb="5" eb="6">
      <t>チ</t>
    </rPh>
    <rPh sb="7" eb="9">
      <t>ジモト</t>
    </rPh>
    <rPh sb="9" eb="12">
      <t>ジチタイ</t>
    </rPh>
    <rPh sb="13" eb="15">
      <t>レンケイ</t>
    </rPh>
    <rPh sb="16" eb="18">
      <t>ジッシ</t>
    </rPh>
    <rPh sb="18" eb="20">
      <t>タイセイ</t>
    </rPh>
    <rPh sb="21" eb="23">
      <t>サンカク</t>
    </rPh>
    <rPh sb="28" eb="30">
      <t>バアイ</t>
    </rPh>
    <phoneticPr fontId="1"/>
  </si>
  <si>
    <t>成果目標の基準及びポイント</t>
    <rPh sb="0" eb="4">
      <t>セイカモクヒョウ</t>
    </rPh>
    <rPh sb="5" eb="7">
      <t>キジュン</t>
    </rPh>
    <rPh sb="7" eb="8">
      <t>オヨ</t>
    </rPh>
    <phoneticPr fontId="1"/>
  </si>
  <si>
    <t>自己評価
ポイント</t>
    <rPh sb="0" eb="4">
      <t>ジコヒョウカ</t>
    </rPh>
    <phoneticPr fontId="1"/>
  </si>
  <si>
    <t>この事業のポイント</t>
    <rPh sb="2" eb="4">
      <t>ジギョウ</t>
    </rPh>
    <phoneticPr fontId="1"/>
  </si>
  <si>
    <t>項目選択</t>
    <rPh sb="0" eb="2">
      <t>コウモク</t>
    </rPh>
    <rPh sb="2" eb="4">
      <t>センタク</t>
    </rPh>
    <phoneticPr fontId="1"/>
  </si>
  <si>
    <t>野菜種子安定供給緊急対策事業　自己ポイント算出表</t>
    <rPh sb="0" eb="2">
      <t>ヤサイ</t>
    </rPh>
    <rPh sb="2" eb="4">
      <t>シュシ</t>
    </rPh>
    <rPh sb="4" eb="14">
      <t>アンテイキョウキュウキンキュウタイサクジギョウ</t>
    </rPh>
    <rPh sb="15" eb="17">
      <t>ジコ</t>
    </rPh>
    <rPh sb="21" eb="24">
      <t>サンシュツヒョウ</t>
    </rPh>
    <phoneticPr fontId="1"/>
  </si>
  <si>
    <t>千円</t>
    <rPh sb="0" eb="2">
      <t>センエン</t>
    </rPh>
    <phoneticPr fontId="1"/>
  </si>
  <si>
    <t>総事業費案分のポイント</t>
    <rPh sb="0" eb="4">
      <t>ソウジギョウヒ</t>
    </rPh>
    <rPh sb="4" eb="6">
      <t>アンブン</t>
    </rPh>
    <phoneticPr fontId="1"/>
  </si>
  <si>
    <t>●国内での新たな取引採種農家が１者以上増加
　９者以上・・・20ポイント
　７者以上・・・16ポイント
　５者以上・・・12ポイント
　３者以上・・・８ポイント
　１者以上・・・４ポイント</t>
    <rPh sb="1" eb="3">
      <t>コクナイ</t>
    </rPh>
    <rPh sb="5" eb="6">
      <t>アラ</t>
    </rPh>
    <rPh sb="8" eb="10">
      <t>トリヒキ</t>
    </rPh>
    <rPh sb="10" eb="14">
      <t>サイシュノウカ</t>
    </rPh>
    <rPh sb="16" eb="17">
      <t>シャ</t>
    </rPh>
    <rPh sb="17" eb="19">
      <t>イジョウ</t>
    </rPh>
    <rPh sb="19" eb="21">
      <t>ゾウカ</t>
    </rPh>
    <rPh sb="24" eb="25">
      <t>シャ</t>
    </rPh>
    <rPh sb="25" eb="27">
      <t>イジョウ</t>
    </rPh>
    <rPh sb="39" eb="42">
      <t>シャイジョウ</t>
    </rPh>
    <rPh sb="54" eb="55">
      <t>シャ</t>
    </rPh>
    <rPh sb="55" eb="57">
      <t>イジョウ</t>
    </rPh>
    <rPh sb="69" eb="70">
      <t>シャ</t>
    </rPh>
    <rPh sb="70" eb="72">
      <t>イジョウ</t>
    </rPh>
    <rPh sb="83" eb="84">
      <t>シャ</t>
    </rPh>
    <rPh sb="84" eb="86">
      <t>イジョウ</t>
    </rPh>
    <phoneticPr fontId="1"/>
  </si>
  <si>
    <r>
      <t>以下の</t>
    </r>
    <r>
      <rPr>
        <b/>
        <sz val="11"/>
        <color theme="1"/>
        <rFont val="ＭＳ ゴシック"/>
        <family val="3"/>
        <charset val="128"/>
      </rPr>
      <t>いずれか●</t>
    </r>
    <r>
      <rPr>
        <sz val="11"/>
        <color theme="1"/>
        <rFont val="ＭＳ ゴシック"/>
        <family val="3"/>
        <charset val="128"/>
      </rPr>
      <t>の成果目標で自己評価してください。</t>
    </r>
    <rPh sb="0" eb="2">
      <t>イカ</t>
    </rPh>
    <rPh sb="9" eb="13">
      <t>セイカモクヒョウ</t>
    </rPh>
    <rPh sb="14" eb="18">
      <t>ジコヒョウカ</t>
    </rPh>
    <phoneticPr fontId="1"/>
  </si>
  <si>
    <t>（注）※のある「増加」にはスクラップ＆ビルドを含みます。</t>
    <phoneticPr fontId="1"/>
  </si>
  <si>
    <t>●海外での採種面積が２％以上増加（※）
　10％以上・・・・20ポイント
　８％以上・・・・16ポイント
　６％以上・・・・12ポイント
　４％以上・・・・８ポイント
　２％以上・・・・４ポイント
※これまで海外採種の実績がない場合は、本メニューは選択できません。</t>
    <rPh sb="1" eb="3">
      <t>カイガイ</t>
    </rPh>
    <rPh sb="5" eb="7">
      <t>サイシュ</t>
    </rPh>
    <rPh sb="7" eb="9">
      <t>メンセキ</t>
    </rPh>
    <rPh sb="12" eb="14">
      <t>イジョウ</t>
    </rPh>
    <rPh sb="14" eb="16">
      <t>ゾウカ</t>
    </rPh>
    <rPh sb="24" eb="26">
      <t>イジョウ</t>
    </rPh>
    <rPh sb="40" eb="42">
      <t>イジョウ</t>
    </rPh>
    <rPh sb="56" eb="58">
      <t>イジョウ</t>
    </rPh>
    <rPh sb="72" eb="74">
      <t>イジョウ</t>
    </rPh>
    <rPh sb="87" eb="89">
      <t>イジョウ</t>
    </rPh>
    <rPh sb="104" eb="106">
      <t>カイガイ</t>
    </rPh>
    <rPh sb="106" eb="108">
      <t>サイシュ</t>
    </rPh>
    <rPh sb="109" eb="111">
      <t>ジッセキ</t>
    </rPh>
    <rPh sb="114" eb="116">
      <t>バアイ</t>
    </rPh>
    <rPh sb="118" eb="119">
      <t>ホン</t>
    </rPh>
    <rPh sb="124" eb="126">
      <t>センタク</t>
    </rPh>
    <phoneticPr fontId="1"/>
  </si>
  <si>
    <t>●海外での採種（試験採種を含む。）地域が１地域（県・州単位）以上増加（※）
　９地域以上・・・20ポイント
　７地域以上・・・16ポイント
　５地域以上・・・12ポイント
　３地域以上・・・８ポイント
　１地域以上・・・４ポイント</t>
    <rPh sb="1" eb="3">
      <t>カイガイ</t>
    </rPh>
    <rPh sb="21" eb="23">
      <t>チイキ</t>
    </rPh>
    <rPh sb="24" eb="25">
      <t>ケン</t>
    </rPh>
    <rPh sb="26" eb="27">
      <t>シュウ</t>
    </rPh>
    <rPh sb="27" eb="29">
      <t>タンイ</t>
    </rPh>
    <rPh sb="30" eb="32">
      <t>イジョウ</t>
    </rPh>
    <rPh sb="32" eb="34">
      <t>ゾウカ</t>
    </rPh>
    <rPh sb="40" eb="42">
      <t>チイキ</t>
    </rPh>
    <rPh sb="42" eb="44">
      <t>イジョウ</t>
    </rPh>
    <rPh sb="56" eb="58">
      <t>チイキ</t>
    </rPh>
    <rPh sb="58" eb="60">
      <t>イジョウ</t>
    </rPh>
    <rPh sb="72" eb="74">
      <t>チイキ</t>
    </rPh>
    <rPh sb="74" eb="76">
      <t>イジョウ</t>
    </rPh>
    <rPh sb="88" eb="90">
      <t>チイキ</t>
    </rPh>
    <rPh sb="90" eb="92">
      <t>イジョウ</t>
    </rPh>
    <rPh sb="103" eb="105">
      <t>チイキ</t>
    </rPh>
    <rPh sb="105" eb="107">
      <t>イジョウ</t>
    </rPh>
    <phoneticPr fontId="1"/>
  </si>
  <si>
    <t>ポイント合計</t>
    <rPh sb="4" eb="6">
      <t>ゴウケイ</t>
    </rPh>
    <phoneticPr fontId="1"/>
  </si>
  <si>
    <t>ポイント加算の有無</t>
    <rPh sb="4" eb="6">
      <t>カサン</t>
    </rPh>
    <rPh sb="7" eb="9">
      <t>ウム</t>
    </rPh>
    <phoneticPr fontId="1"/>
  </si>
  <si>
    <t>種苗会社単体ではなく、国内採種農家集落団体・農協と連携してく取り組む場合</t>
    <phoneticPr fontId="1"/>
  </si>
  <si>
    <t>ポイント加算項目</t>
    <rPh sb="4" eb="6">
      <t>カサン</t>
    </rPh>
    <rPh sb="6" eb="8">
      <t>コウモク</t>
    </rPh>
    <phoneticPr fontId="1"/>
  </si>
  <si>
    <t>ポイント加算の内容</t>
    <rPh sb="4" eb="6">
      <t>カサン</t>
    </rPh>
    <rPh sb="7" eb="9">
      <t>ナイヨウ</t>
    </rPh>
    <phoneticPr fontId="1"/>
  </si>
  <si>
    <t>国内採種地の地元自治体と連携（実施体制に参画）している場合</t>
    <phoneticPr fontId="1"/>
  </si>
  <si>
    <r>
      <t>別添「事業内訳書」の</t>
    </r>
    <r>
      <rPr>
        <b/>
        <sz val="11"/>
        <color theme="1"/>
        <rFont val="ＭＳ ゴシック"/>
        <family val="3"/>
        <charset val="128"/>
      </rPr>
      <t>総事業費</t>
    </r>
    <r>
      <rPr>
        <sz val="11"/>
        <color theme="1"/>
        <rFont val="ＭＳ ゴシック"/>
        <family val="3"/>
        <charset val="128"/>
      </rPr>
      <t>の合計欄</t>
    </r>
    <rPh sb="0" eb="2">
      <t>ベッテン</t>
    </rPh>
    <rPh sb="3" eb="5">
      <t>ジギョウ</t>
    </rPh>
    <rPh sb="5" eb="8">
      <t>ウチワケショ</t>
    </rPh>
    <rPh sb="10" eb="14">
      <t>ソウジギョウヒ</t>
    </rPh>
    <rPh sb="15" eb="17">
      <t>ゴウケイ</t>
    </rPh>
    <rPh sb="17" eb="18">
      <t>ラン</t>
    </rPh>
    <phoneticPr fontId="1"/>
  </si>
  <si>
    <r>
      <t>別添「事業内訳書」の</t>
    </r>
    <r>
      <rPr>
        <b/>
        <sz val="11"/>
        <color theme="1"/>
        <rFont val="ＭＳ ゴシック"/>
        <family val="3"/>
        <charset val="128"/>
      </rPr>
      <t>国庫補助金</t>
    </r>
    <r>
      <rPr>
        <sz val="11"/>
        <color theme="1"/>
        <rFont val="ＭＳ ゴシック"/>
        <family val="3"/>
        <charset val="128"/>
      </rPr>
      <t>の合計欄</t>
    </r>
    <rPh sb="0" eb="2">
      <t>ベッテン</t>
    </rPh>
    <rPh sb="3" eb="5">
      <t>ジギョウ</t>
    </rPh>
    <rPh sb="5" eb="8">
      <t>ウチワケショ</t>
    </rPh>
    <rPh sb="10" eb="12">
      <t>コッコ</t>
    </rPh>
    <rPh sb="12" eb="15">
      <t>ホジョキン</t>
    </rPh>
    <rPh sb="16" eb="18">
      <t>ゴウケイ</t>
    </rPh>
    <rPh sb="18" eb="19">
      <t>ラン</t>
    </rPh>
    <phoneticPr fontId="1"/>
  </si>
  <si>
    <t>また、以下に該当する場合には末尾のポイント加算の欄で「あり」を選択してください。</t>
    <rPh sb="3" eb="5">
      <t>イカ</t>
    </rPh>
    <rPh sb="6" eb="8">
      <t>ガイトウ</t>
    </rPh>
    <rPh sb="10" eb="12">
      <t>バアイ</t>
    </rPh>
    <rPh sb="14" eb="16">
      <t>マツビ</t>
    </rPh>
    <rPh sb="21" eb="23">
      <t>カサン</t>
    </rPh>
    <rPh sb="24" eb="25">
      <t>ラン</t>
    </rPh>
    <rPh sb="31" eb="33">
      <t>センタク</t>
    </rPh>
    <phoneticPr fontId="1"/>
  </si>
  <si>
    <t>以下、クリーム色の欄のみ入力してください↓</t>
    <rPh sb="0" eb="2">
      <t>イカ</t>
    </rPh>
    <rPh sb="7" eb="8">
      <t>イロ</t>
    </rPh>
    <rPh sb="9" eb="10">
      <t>ラン</t>
    </rPh>
    <rPh sb="12" eb="14">
      <t>ニュウリョク</t>
    </rPh>
    <phoneticPr fontId="1"/>
  </si>
  <si>
    <t>・種苗会社単体ではなく、国内採種農家集落団体・農協と連携して取り組む場合　＋３ポイント</t>
    <rPh sb="1" eb="5">
      <t>シュビョウガイシャ</t>
    </rPh>
    <rPh sb="5" eb="7">
      <t>タンタイ</t>
    </rPh>
    <rPh sb="12" eb="14">
      <t>コクナイ</t>
    </rPh>
    <rPh sb="14" eb="16">
      <t>サイシュ</t>
    </rPh>
    <rPh sb="16" eb="18">
      <t>ノウカ</t>
    </rPh>
    <rPh sb="18" eb="20">
      <t>シュウラク</t>
    </rPh>
    <rPh sb="20" eb="22">
      <t>ダンタイ</t>
    </rPh>
    <rPh sb="23" eb="25">
      <t>ノウキョウ</t>
    </rPh>
    <rPh sb="26" eb="28">
      <t>レンケイ</t>
    </rPh>
    <rPh sb="30" eb="31">
      <t>ト</t>
    </rPh>
    <rPh sb="32" eb="33">
      <t>ク</t>
    </rPh>
    <rPh sb="34" eb="36">
      <t>バアイ</t>
    </rPh>
    <phoneticPr fontId="1"/>
  </si>
  <si>
    <t>２国内採種技術等開発・実証事業</t>
    <rPh sb="1" eb="3">
      <t>コクナイ</t>
    </rPh>
    <rPh sb="3" eb="5">
      <t>サイシュ</t>
    </rPh>
    <rPh sb="5" eb="7">
      <t>ギジュツ</t>
    </rPh>
    <rPh sb="7" eb="8">
      <t>トウ</t>
    </rPh>
    <rPh sb="8" eb="10">
      <t>カイハツ</t>
    </rPh>
    <rPh sb="11" eb="13">
      <t>ジッショウ</t>
    </rPh>
    <rPh sb="13" eb="15">
      <t>ジギョウ</t>
    </rPh>
    <phoneticPr fontId="1"/>
  </si>
  <si>
    <t>●国内での採種面積が２％以上増加（※）
　10％以上・・・・20ポイント
　８％以上・・・・16ポイント
　６％以上・・・・12ポイント
　４％以上・・・・８ポイント
　２％以上・・・・４ポイント
※これまで国内採種の実績がない場合は、本メニューは選択できません。</t>
    <rPh sb="1" eb="3">
      <t>コクナイ</t>
    </rPh>
    <rPh sb="5" eb="7">
      <t>サイシュ</t>
    </rPh>
    <rPh sb="7" eb="9">
      <t>メンセキ</t>
    </rPh>
    <rPh sb="12" eb="14">
      <t>イジョウ</t>
    </rPh>
    <rPh sb="14" eb="16">
      <t>ゾウカ</t>
    </rPh>
    <rPh sb="24" eb="26">
      <t>イジョウ</t>
    </rPh>
    <rPh sb="40" eb="42">
      <t>イジョウ</t>
    </rPh>
    <rPh sb="56" eb="58">
      <t>イジョウ</t>
    </rPh>
    <rPh sb="72" eb="74">
      <t>イジョウ</t>
    </rPh>
    <rPh sb="87" eb="89">
      <t>イジョウ</t>
    </rPh>
    <rPh sb="104" eb="106">
      <t>コクナイ</t>
    </rPh>
    <rPh sb="106" eb="108">
      <t>サイシュ</t>
    </rPh>
    <rPh sb="109" eb="111">
      <t>ジッセキ</t>
    </rPh>
    <rPh sb="114" eb="116">
      <t>バアイ</t>
    </rPh>
    <rPh sb="118" eb="119">
      <t>ホン</t>
    </rPh>
    <rPh sb="124" eb="126">
      <t>センタク</t>
    </rPh>
    <phoneticPr fontId="1"/>
  </si>
  <si>
    <t>※　「直近年５中３」とは、直近の５年間のうち、最大値の年及び最小値の年を除いた３ヶ年の平均値をいう。</t>
    <rPh sb="3" eb="6">
      <t>チョッキンネン</t>
    </rPh>
    <rPh sb="7" eb="8">
      <t>チュウ</t>
    </rPh>
    <rPh sb="13" eb="15">
      <t>チョッキン</t>
    </rPh>
    <rPh sb="17" eb="19">
      <t>ネンカン</t>
    </rPh>
    <rPh sb="23" eb="26">
      <t>サイダイチ</t>
    </rPh>
    <rPh sb="27" eb="28">
      <t>トシ</t>
    </rPh>
    <rPh sb="28" eb="29">
      <t>オヨ</t>
    </rPh>
    <rPh sb="30" eb="33">
      <t>サイショウチ</t>
    </rPh>
    <rPh sb="34" eb="35">
      <t>トシ</t>
    </rPh>
    <rPh sb="36" eb="37">
      <t>ノゾ</t>
    </rPh>
    <rPh sb="41" eb="42">
      <t>ネン</t>
    </rPh>
    <rPh sb="43" eb="45">
      <t>ヘイキン</t>
    </rPh>
    <phoneticPr fontId="1"/>
  </si>
  <si>
    <t>①_1海外採種地調査等事業</t>
    <rPh sb="3" eb="5">
      <t>カイガイ</t>
    </rPh>
    <rPh sb="5" eb="7">
      <t>サイシュ</t>
    </rPh>
    <rPh sb="7" eb="8">
      <t>チ</t>
    </rPh>
    <rPh sb="8" eb="10">
      <t>チョウサ</t>
    </rPh>
    <rPh sb="10" eb="11">
      <t>トウ</t>
    </rPh>
    <rPh sb="11" eb="13">
      <t>ジギョウ</t>
    </rPh>
    <phoneticPr fontId="1"/>
  </si>
  <si>
    <t>実施計画書で取り組む成果目標を①～④のそれぞれについて自己評価してください（事業メニュー内で１つ選択）。</t>
    <rPh sb="0" eb="2">
      <t>ジッシ</t>
    </rPh>
    <rPh sb="2" eb="5">
      <t>ケイカクショ</t>
    </rPh>
    <rPh sb="6" eb="7">
      <t>ト</t>
    </rPh>
    <rPh sb="8" eb="9">
      <t>ク</t>
    </rPh>
    <rPh sb="10" eb="14">
      <t>セイカモクヒョウ</t>
    </rPh>
    <rPh sb="27" eb="31">
      <t>ジコヒョウカ</t>
    </rPh>
    <phoneticPr fontId="1"/>
  </si>
  <si>
    <t>②_2(1)国内採種地等調査事業</t>
    <rPh sb="6" eb="8">
      <t>コクナイ</t>
    </rPh>
    <rPh sb="8" eb="10">
      <t>サイシュ</t>
    </rPh>
    <rPh sb="10" eb="11">
      <t>チ</t>
    </rPh>
    <rPh sb="11" eb="12">
      <t>トウ</t>
    </rPh>
    <rPh sb="12" eb="14">
      <t>チョウサ</t>
    </rPh>
    <rPh sb="14" eb="16">
      <t>ジギョウ</t>
    </rPh>
    <phoneticPr fontId="1"/>
  </si>
  <si>
    <t>③_2(2)国内採種技術等開発・実証事業</t>
    <rPh sb="6" eb="8">
      <t>コクナイ</t>
    </rPh>
    <rPh sb="8" eb="10">
      <t>サイシュ</t>
    </rPh>
    <rPh sb="10" eb="12">
      <t>ギジュツ</t>
    </rPh>
    <rPh sb="12" eb="13">
      <t>トウ</t>
    </rPh>
    <rPh sb="13" eb="15">
      <t>カイハツ</t>
    </rPh>
    <rPh sb="16" eb="18">
      <t>ジッショウ</t>
    </rPh>
    <rPh sb="18" eb="20">
      <t>ジギョウ</t>
    </rPh>
    <phoneticPr fontId="1"/>
  </si>
  <si>
    <t>④_2(3)国内種子保管技術開発・実証</t>
    <rPh sb="6" eb="8">
      <t>コクナイ</t>
    </rPh>
    <rPh sb="8" eb="12">
      <t>シュシホカン</t>
    </rPh>
    <rPh sb="12" eb="14">
      <t>ギジュツ</t>
    </rPh>
    <rPh sb="14" eb="16">
      <t>カイハツ</t>
    </rPh>
    <rPh sb="17" eb="19">
      <t>ジッショウ</t>
    </rPh>
    <phoneticPr fontId="1"/>
  </si>
  <si>
    <t>うち２（１）国内採種地調査等事業の総事業費</t>
    <rPh sb="6" eb="8">
      <t>コクナイ</t>
    </rPh>
    <rPh sb="8" eb="10">
      <t>サイシュ</t>
    </rPh>
    <rPh sb="10" eb="11">
      <t>チ</t>
    </rPh>
    <rPh sb="11" eb="13">
      <t>チョウサ</t>
    </rPh>
    <rPh sb="13" eb="14">
      <t>トウ</t>
    </rPh>
    <rPh sb="14" eb="16">
      <t>ジギョウ</t>
    </rPh>
    <rPh sb="17" eb="21">
      <t>ソウジギョウヒ</t>
    </rPh>
    <phoneticPr fontId="1"/>
  </si>
  <si>
    <t>うち２（２）国内採種技術等開発・実証事業の総事業費</t>
    <rPh sb="6" eb="8">
      <t>コクナイ</t>
    </rPh>
    <rPh sb="8" eb="10">
      <t>サイシュ</t>
    </rPh>
    <rPh sb="10" eb="12">
      <t>ギジュツ</t>
    </rPh>
    <rPh sb="12" eb="13">
      <t>トウ</t>
    </rPh>
    <rPh sb="13" eb="15">
      <t>カイハツ</t>
    </rPh>
    <rPh sb="16" eb="18">
      <t>ジッショウ</t>
    </rPh>
    <rPh sb="18" eb="20">
      <t>ジギョウ</t>
    </rPh>
    <rPh sb="21" eb="25">
      <t>ソウジギョウヒ</t>
    </rPh>
    <phoneticPr fontId="1"/>
  </si>
  <si>
    <t>うち２（３）国内種子保管技術開発・実証の総事業費</t>
    <rPh sb="6" eb="8">
      <t>コクナイ</t>
    </rPh>
    <rPh sb="8" eb="10">
      <t>シュシ</t>
    </rPh>
    <rPh sb="10" eb="12">
      <t>ホカン</t>
    </rPh>
    <rPh sb="12" eb="14">
      <t>ギジュツ</t>
    </rPh>
    <rPh sb="14" eb="16">
      <t>カイハツ</t>
    </rPh>
    <rPh sb="17" eb="19">
      <t>ジッショウ</t>
    </rPh>
    <rPh sb="20" eb="24">
      <t>ソウジギョウヒ</t>
    </rPh>
    <phoneticPr fontId="1"/>
  </si>
  <si>
    <t>●事業対象の種子の保管コストが２％以上減少
　20％以上・・・20ポイント
　18％以上・・・18ポイント
　16％以上・・・16ポイント
　14％以上・・・14ポイント
　12％以上・・・12ポイント
　10％以上・・・10ポイント
　８％以上・・・８ポイント
　６％以上・・・６ポイント
　４％以上・・・４ポイント
　２％以上・・・２ポイント
※新規に取り組む場合は、過去実績がないため本メニューは選択できません。</t>
    <rPh sb="1" eb="3">
      <t>ジギョウ</t>
    </rPh>
    <rPh sb="3" eb="5">
      <t>タイショウ</t>
    </rPh>
    <rPh sb="6" eb="8">
      <t>シュシ</t>
    </rPh>
    <rPh sb="9" eb="11">
      <t>ホカン</t>
    </rPh>
    <rPh sb="17" eb="19">
      <t>イジョウ</t>
    </rPh>
    <rPh sb="19" eb="21">
      <t>ゲンショウ</t>
    </rPh>
    <phoneticPr fontId="1"/>
  </si>
  <si>
    <t>●事業対象の種子の保管期間が２％以上増加
　20％以上・・・20ポイント
　18％以上・・・18ポイント
　16％以上・・・16ポイント
　14％以上・・・14ポイント
　12％以上・・・12ポイント
　10％以上・・・10ポイント
　８％以上・・・８ポイント
　６％以上・・・６ポイント
　４％以上・・・４ポイント
　２％以上・・・２ポイント
※新規に取り組む場合は、過去実績がないため本メニューは選択できません。</t>
    <rPh sb="1" eb="3">
      <t>ジギョウ</t>
    </rPh>
    <rPh sb="3" eb="5">
      <t>タイショウ</t>
    </rPh>
    <rPh sb="6" eb="8">
      <t>シュシ</t>
    </rPh>
    <rPh sb="9" eb="11">
      <t>ホカン</t>
    </rPh>
    <rPh sb="11" eb="13">
      <t>キカン</t>
    </rPh>
    <rPh sb="16" eb="18">
      <t>イジョウ</t>
    </rPh>
    <rPh sb="18" eb="20">
      <t>ゾウカ</t>
    </rPh>
    <phoneticPr fontId="1"/>
  </si>
  <si>
    <t>●事業対象の種子生産者等の10a当たりの採種労働時間を２％以上削減
　20％以上・・・20ポイント
　18％以上・・・18ポイント
　16％以上・・・16ポイント
　14％以上・・・14ポイント
　12％以上・・・12ポイント
　10％以上・・・10ポイント
　８％以上・・・８ポイント
　６％以上・・・６ポイント
　４％以上・・・４ポイント
　２％以上・・・２ポイント
※新規に取り組む場合は、過去実績がないため本メニューは選択できません。</t>
    <rPh sb="1" eb="3">
      <t>ジギョウ</t>
    </rPh>
    <rPh sb="3" eb="5">
      <t>タイショウ</t>
    </rPh>
    <rPh sb="6" eb="11">
      <t>シュシセイサンシャ</t>
    </rPh>
    <rPh sb="11" eb="12">
      <t>トウ</t>
    </rPh>
    <rPh sb="16" eb="17">
      <t>ア</t>
    </rPh>
    <rPh sb="20" eb="22">
      <t>サイシュ</t>
    </rPh>
    <rPh sb="22" eb="26">
      <t>ロウドウジカン</t>
    </rPh>
    <rPh sb="29" eb="31">
      <t>イジョウ</t>
    </rPh>
    <rPh sb="31" eb="33">
      <t>サクゲン</t>
    </rPh>
    <phoneticPr fontId="1"/>
  </si>
  <si>
    <t>●事業対象の種子生産者等の採種量が直近年５中３平均と比較して２％以上増加
　20％以上・・・20ポイント
　18％以上・・・18ポイント
　16％以上・・・16ポイント
　14％以上・・・14ポイント
　12％以上・・・12ポイント
　10％以上・・・10ポイント
　８％以上・・・８ポイント
　６％以上・・・６ポイント
　４％以上・・・４ポイント
　２％以上・・・２ポイント
※新規に取り組む場合は、過去実績がないため本メニューは選択できません。</t>
    <rPh sb="1" eb="3">
      <t>ジギョウ</t>
    </rPh>
    <rPh sb="3" eb="5">
      <t>タイショウ</t>
    </rPh>
    <rPh sb="6" eb="8">
      <t>シュシ</t>
    </rPh>
    <rPh sb="8" eb="11">
      <t>セイサンシャ</t>
    </rPh>
    <rPh sb="11" eb="12">
      <t>トウ</t>
    </rPh>
    <rPh sb="13" eb="16">
      <t>サイシュリョウ</t>
    </rPh>
    <rPh sb="17" eb="19">
      <t>チョッキン</t>
    </rPh>
    <rPh sb="19" eb="20">
      <t>ネン</t>
    </rPh>
    <rPh sb="21" eb="22">
      <t>チュウ</t>
    </rPh>
    <rPh sb="23" eb="25">
      <t>ヘイキン</t>
    </rPh>
    <rPh sb="26" eb="28">
      <t>ヒカク</t>
    </rPh>
    <rPh sb="32" eb="34">
      <t>イジョウ</t>
    </rPh>
    <rPh sb="34" eb="36">
      <t>ゾウカ</t>
    </rPh>
    <rPh sb="41" eb="43">
      <t>イジョウ</t>
    </rPh>
    <rPh sb="57" eb="59">
      <t>イジョウ</t>
    </rPh>
    <rPh sb="73" eb="75">
      <t>イジョウ</t>
    </rPh>
    <rPh sb="89" eb="91">
      <t>イジョウ</t>
    </rPh>
    <rPh sb="105" eb="107">
      <t>イジョウ</t>
    </rPh>
    <rPh sb="121" eb="123">
      <t>イジョウ</t>
    </rPh>
    <rPh sb="136" eb="138">
      <t>イジョウ</t>
    </rPh>
    <rPh sb="150" eb="152">
      <t>イジョウ</t>
    </rPh>
    <rPh sb="164" eb="166">
      <t>イジョウ</t>
    </rPh>
    <rPh sb="178" eb="180">
      <t>イジョウ</t>
    </rPh>
    <rPh sb="190" eb="192">
      <t>シンキ</t>
    </rPh>
    <rPh sb="197" eb="199">
      <t>バアイ</t>
    </rPh>
    <rPh sb="201" eb="203">
      <t>カコ</t>
    </rPh>
    <rPh sb="203" eb="205">
      <t>ジッセキ</t>
    </rPh>
    <rPh sb="210" eb="211">
      <t>ホン</t>
    </rPh>
    <rPh sb="216" eb="218">
      <t>センタク</t>
    </rPh>
    <phoneticPr fontId="1"/>
  </si>
  <si>
    <t>●事業対象の種子生産者等の採種面積が２％以上増加
　20％以上・・・20ポイント
　18％以上・・・18ポイント
　16％以上・・・16ポイント
　14％以上・・・14ポイント
　12％以上・・・12ポイント
　10％以上・・・10ポイント
　８％以上・・・８ポイント
　６％以上・・・６ポイント
　４％以上・・・４ポイント
　２％以上・・・２ポイント
※新規に取り組む場合は、現行の採種面積がないため本メニューは選択できません。</t>
    <rPh sb="1" eb="3">
      <t>ジギョウ</t>
    </rPh>
    <rPh sb="3" eb="5">
      <t>タイショウ</t>
    </rPh>
    <rPh sb="20" eb="22">
      <t>イジョウ</t>
    </rPh>
    <rPh sb="22" eb="24">
      <t>ゾウカ</t>
    </rPh>
    <rPh sb="29" eb="31">
      <t>イジョウ</t>
    </rPh>
    <rPh sb="45" eb="47">
      <t>イジョウ</t>
    </rPh>
    <rPh sb="61" eb="63">
      <t>イジョウ</t>
    </rPh>
    <rPh sb="77" eb="79">
      <t>イジョウ</t>
    </rPh>
    <rPh sb="93" eb="95">
      <t>イジョウ</t>
    </rPh>
    <rPh sb="109" eb="111">
      <t>イジョウ</t>
    </rPh>
    <rPh sb="124" eb="126">
      <t>イジョウ</t>
    </rPh>
    <rPh sb="138" eb="140">
      <t>イジョウ</t>
    </rPh>
    <rPh sb="152" eb="154">
      <t>イジョウ</t>
    </rPh>
    <rPh sb="166" eb="168">
      <t>イジョウ</t>
    </rPh>
    <rPh sb="178" eb="180">
      <t>シンキ</t>
    </rPh>
    <rPh sb="185" eb="187">
      <t>バアイ</t>
    </rPh>
    <rPh sb="201" eb="202">
      <t>ホン</t>
    </rPh>
    <rPh sb="207" eb="209">
      <t>センタク</t>
    </rPh>
    <phoneticPr fontId="1"/>
  </si>
  <si>
    <t>●事業対象の採種単収が直近年５中３平均と比較して２％以上増加
　20％以上・・・20ポイント
　18％以上・・・18ポイント
　16％以上・・・16ポイント
　14％以上・・・14ポイント
　12％以上・・・12ポイント
　10％以上・・・10ポイント
　８％以上・・・８ポイント
　６％以上・・・６ポイント
　４％以上・・・４ポイント
　２％以上・・・２ポイント
※新規に取り組む場合は、過去実績がないため本メニューは選択できません。</t>
    <rPh sb="1" eb="3">
      <t>ジギョウ</t>
    </rPh>
    <rPh sb="3" eb="5">
      <t>タイショウ</t>
    </rPh>
    <rPh sb="6" eb="8">
      <t>サイシュ</t>
    </rPh>
    <rPh sb="8" eb="10">
      <t>タンシュウ</t>
    </rPh>
    <rPh sb="11" eb="13">
      <t>チョッキン</t>
    </rPh>
    <rPh sb="13" eb="14">
      <t>ネン</t>
    </rPh>
    <rPh sb="15" eb="16">
      <t>チュウ</t>
    </rPh>
    <rPh sb="17" eb="19">
      <t>ヘイキン</t>
    </rPh>
    <rPh sb="20" eb="22">
      <t>ヒカク</t>
    </rPh>
    <rPh sb="26" eb="28">
      <t>イジョウ</t>
    </rPh>
    <rPh sb="28" eb="30">
      <t>ゾウカ</t>
    </rPh>
    <rPh sb="35" eb="37">
      <t>イジョウ</t>
    </rPh>
    <rPh sb="51" eb="53">
      <t>イジョウ</t>
    </rPh>
    <rPh sb="67" eb="69">
      <t>イジョウ</t>
    </rPh>
    <rPh sb="83" eb="85">
      <t>イジョウ</t>
    </rPh>
    <rPh sb="99" eb="101">
      <t>イジョウ</t>
    </rPh>
    <rPh sb="115" eb="117">
      <t>イジョウ</t>
    </rPh>
    <rPh sb="130" eb="132">
      <t>イジョウ</t>
    </rPh>
    <rPh sb="144" eb="146">
      <t>イジョウ</t>
    </rPh>
    <rPh sb="158" eb="160">
      <t>イジョウ</t>
    </rPh>
    <rPh sb="172" eb="174">
      <t>イジョウ</t>
    </rPh>
    <rPh sb="184" eb="186">
      <t>シンキ</t>
    </rPh>
    <rPh sb="191" eb="193">
      <t>バアイ</t>
    </rPh>
    <rPh sb="195" eb="197">
      <t>カコ</t>
    </rPh>
    <rPh sb="197" eb="199">
      <t>ジッセキ</t>
    </rPh>
    <rPh sb="204" eb="205">
      <t>ホン</t>
    </rPh>
    <rPh sb="210" eb="212">
      <t>センタク</t>
    </rPh>
    <phoneticPr fontId="1"/>
  </si>
  <si>
    <t>●国内で新たな採種地域が１地域以上増加（※）
　５地域以上・・・20ポイント
　４地域以上・・・16ポイント
　３地域以上・・・12ポイント
　２地域以上・・・８ポイント
　１地域以上・・・４ポイント</t>
    <rPh sb="1" eb="3">
      <t>コクナイ</t>
    </rPh>
    <rPh sb="4" eb="5">
      <t>アラ</t>
    </rPh>
    <rPh sb="7" eb="9">
      <t>サイシュ</t>
    </rPh>
    <rPh sb="9" eb="11">
      <t>チイキ</t>
    </rPh>
    <rPh sb="13" eb="15">
      <t>チイキ</t>
    </rPh>
    <rPh sb="15" eb="17">
      <t>イジョウ</t>
    </rPh>
    <rPh sb="17" eb="19">
      <t>ゾウカ</t>
    </rPh>
    <rPh sb="25" eb="27">
      <t>チイキ</t>
    </rPh>
    <rPh sb="27" eb="29">
      <t>イジョウ</t>
    </rPh>
    <rPh sb="41" eb="43">
      <t>チイキ</t>
    </rPh>
    <rPh sb="43" eb="45">
      <t>イジョウ</t>
    </rPh>
    <rPh sb="57" eb="59">
      <t>チイキ</t>
    </rPh>
    <rPh sb="59" eb="61">
      <t>イジョウ</t>
    </rPh>
    <rPh sb="73" eb="75">
      <t>チイキ</t>
    </rPh>
    <rPh sb="75" eb="77">
      <t>イジョウ</t>
    </rPh>
    <rPh sb="88" eb="90">
      <t>チイキ</t>
    </rPh>
    <rPh sb="90" eb="92">
      <t>イジョウ</t>
    </rPh>
    <phoneticPr fontId="1"/>
  </si>
  <si>
    <t>うち１　海外採種地調査等事業の総事業費</t>
    <rPh sb="4" eb="6">
      <t>カイガイ</t>
    </rPh>
    <rPh sb="6" eb="8">
      <t>サイシュ</t>
    </rPh>
    <rPh sb="8" eb="9">
      <t>チ</t>
    </rPh>
    <rPh sb="9" eb="11">
      <t>チョウサ</t>
    </rPh>
    <rPh sb="11" eb="12">
      <t>トウ</t>
    </rPh>
    <rPh sb="12" eb="14">
      <t>ジギョウ</t>
    </rPh>
    <rPh sb="15" eb="19">
      <t>ソウジギョウヒ</t>
    </rPh>
    <phoneticPr fontId="1"/>
  </si>
  <si>
    <t>●海外での採種国が１か国以上増加（※）
　４か国以上・・・20ポイント
　３か国・・・・・15ポイント
　２か国・・・・・10ポイント
　１か国・・・・・ 5ポイント</t>
    <rPh sb="1" eb="3">
      <t>カイガイ</t>
    </rPh>
    <rPh sb="5" eb="8">
      <t>サイシュコク</t>
    </rPh>
    <rPh sb="11" eb="14">
      <t>コクイジョウ</t>
    </rPh>
    <rPh sb="14" eb="16">
      <t>ゾウカ</t>
    </rPh>
    <rPh sb="23" eb="24">
      <t>コク</t>
    </rPh>
    <rPh sb="24" eb="26">
      <t>イジョウ</t>
    </rPh>
    <rPh sb="39" eb="40">
      <t>コク</t>
    </rPh>
    <rPh sb="55" eb="56">
      <t>コク</t>
    </rPh>
    <rPh sb="71" eb="72">
      <t>コク</t>
    </rPh>
    <phoneticPr fontId="1"/>
  </si>
  <si>
    <r>
      <rPr>
        <sz val="14"/>
        <color theme="1"/>
        <rFont val="ＭＳ ゴシック"/>
        <family val="3"/>
        <charset val="128"/>
      </rPr>
      <t>費用対効果係数</t>
    </r>
    <r>
      <rPr>
        <sz val="11"/>
        <color theme="1"/>
        <rFont val="ＭＳ ゴシック"/>
        <family val="3"/>
        <charset val="128"/>
      </rPr>
      <t>（ポイント合計÷国庫補助金×600,000）</t>
    </r>
    <rPh sb="0" eb="5">
      <t>ヒヨウタイコウカ</t>
    </rPh>
    <rPh sb="5" eb="7">
      <t>ケイスウ</t>
    </rPh>
    <rPh sb="12" eb="14">
      <t>ゴウケイ</t>
    </rPh>
    <rPh sb="15" eb="17">
      <t>コッコ</t>
    </rPh>
    <rPh sb="17" eb="20">
      <t>ホジョキン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</si>
</sst>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11"/>
      <color theme="1"/>
      <name val="ＭＳ ゴシック"/>
      <family val="3"/>
      <charset val="128"/>
    </font>
    <font>
      <sz val="18"/>
      <color theme="1"/>
      <name val="ＭＳ ゴシック"/>
      <family val="3"/>
      <charset val="128"/>
    </font>
    <font>
      <sz val="11"/>
      <color rgb="FFFF0000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sz val="11"/>
      <color theme="1"/>
      <name val="ＭＳ Ｐゴシック"/>
      <family val="2"/>
      <charset val="128"/>
    </font>
    <font>
      <sz val="14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 diagonalUp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>
      <alignment vertical="center"/>
    </xf>
    <xf numFmtId="38" fontId="6" fillId="0" borderId="0" applyFont="0" applyFill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top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top"/>
    </xf>
    <xf numFmtId="0" fontId="2" fillId="3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right" vertical="top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top"/>
    </xf>
    <xf numFmtId="38" fontId="2" fillId="3" borderId="1" xfId="1" applyFont="1" applyFill="1" applyBorder="1" applyAlignment="1">
      <alignment horizontal="center" vertical="center"/>
    </xf>
    <xf numFmtId="0" fontId="2" fillId="0" borderId="2" xfId="0" applyFont="1" applyBorder="1" applyAlignment="1">
      <alignment vertical="top" wrapText="1"/>
    </xf>
    <xf numFmtId="0" fontId="2" fillId="0" borderId="3" xfId="0" applyFont="1" applyBorder="1" applyAlignment="1">
      <alignment vertical="top" wrapText="1"/>
    </xf>
    <xf numFmtId="0" fontId="2" fillId="0" borderId="3" xfId="0" applyFont="1" applyBorder="1" applyAlignment="1">
      <alignment vertical="top"/>
    </xf>
    <xf numFmtId="0" fontId="2" fillId="0" borderId="4" xfId="0" applyFont="1" applyBorder="1" applyAlignment="1">
      <alignment vertical="top"/>
    </xf>
    <xf numFmtId="0" fontId="2" fillId="2" borderId="5" xfId="0" applyFont="1" applyFill="1" applyBorder="1" applyAlignment="1">
      <alignment horizontal="center" vertical="center"/>
    </xf>
    <xf numFmtId="0" fontId="2" fillId="0" borderId="6" xfId="0" applyFont="1" applyBorder="1" applyAlignment="1">
      <alignment vertical="top"/>
    </xf>
    <xf numFmtId="0" fontId="2" fillId="0" borderId="7" xfId="0" applyFont="1" applyBorder="1" applyAlignment="1">
      <alignment vertical="top"/>
    </xf>
    <xf numFmtId="0" fontId="2" fillId="0" borderId="7" xfId="0" applyFont="1" applyBorder="1" applyAlignment="1">
      <alignment horizontal="right" vertical="top"/>
    </xf>
    <xf numFmtId="0" fontId="2" fillId="0" borderId="8" xfId="0" applyFont="1" applyBorder="1" applyAlignment="1">
      <alignment vertical="top"/>
    </xf>
    <xf numFmtId="0" fontId="2" fillId="0" borderId="7" xfId="0" applyFont="1" applyBorder="1" applyAlignment="1">
      <alignment horizontal="center" vertical="center"/>
    </xf>
    <xf numFmtId="38" fontId="2" fillId="2" borderId="0" xfId="0" applyNumberFormat="1" applyFont="1" applyFill="1" applyAlignment="1">
      <alignment horizontal="center" vertical="center"/>
    </xf>
    <xf numFmtId="0" fontId="2" fillId="0" borderId="1" xfId="0" applyFont="1" applyBorder="1" applyAlignment="1">
      <alignment horizontal="centerContinuous" vertical="center"/>
    </xf>
    <xf numFmtId="0" fontId="2" fillId="0" borderId="1" xfId="0" applyFont="1" applyBorder="1" applyAlignment="1">
      <alignment horizontal="centerContinuous" vertical="top"/>
    </xf>
    <xf numFmtId="0" fontId="2" fillId="0" borderId="8" xfId="0" applyFont="1" applyBorder="1" applyAlignment="1">
      <alignment horizontal="left" vertical="top" wrapText="1"/>
    </xf>
    <xf numFmtId="0" fontId="2" fillId="0" borderId="2" xfId="0" applyFont="1" applyBorder="1" applyAlignment="1">
      <alignment vertical="top"/>
    </xf>
    <xf numFmtId="0" fontId="2" fillId="0" borderId="6" xfId="0" applyFont="1" applyBorder="1" applyAlignment="1">
      <alignment horizontal="centerContinuous" vertical="top"/>
    </xf>
    <xf numFmtId="0" fontId="2" fillId="0" borderId="8" xfId="0" applyFont="1" applyBorder="1" applyAlignment="1">
      <alignment horizontal="centerContinuous" vertical="top"/>
    </xf>
    <xf numFmtId="0" fontId="2" fillId="4" borderId="0" xfId="0" applyFont="1" applyFill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8" fillId="0" borderId="0" xfId="0" applyFont="1" applyAlignment="1">
      <alignment vertical="top"/>
    </xf>
    <xf numFmtId="0" fontId="2" fillId="0" borderId="0" xfId="0" applyFont="1" applyAlignment="1">
      <alignment vertical="top" wrapText="1"/>
    </xf>
    <xf numFmtId="0" fontId="0" fillId="0" borderId="0" xfId="0" applyAlignment="1">
      <alignment vertical="center" wrapText="1"/>
    </xf>
    <xf numFmtId="0" fontId="2" fillId="0" borderId="2" xfId="0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2" fillId="0" borderId="9" xfId="0" applyFont="1" applyBorder="1" applyAlignment="1">
      <alignment horizontal="left" vertical="top" wrapText="1"/>
    </xf>
    <xf numFmtId="0" fontId="0" fillId="0" borderId="9" xfId="0" applyBorder="1" applyAlignment="1">
      <alignment vertical="center" wrapText="1"/>
    </xf>
  </cellXfs>
  <cellStyles count="2">
    <cellStyle name="桁区切り" xfId="1" builtinId="6"/>
    <cellStyle name="標準" xfId="0" builtinId="0"/>
  </cellStyles>
  <dxfs count="4"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A9991D-3231-4F62-B16D-0AF091AC16CE}">
  <sheetPr codeName="Sheet1"/>
  <dimension ref="A1:E50"/>
  <sheetViews>
    <sheetView tabSelected="1" view="pageBreakPreview" topLeftCell="A39" zoomScale="109" zoomScaleNormal="100" zoomScaleSheetLayoutView="145" workbookViewId="0">
      <selection activeCell="E40" sqref="E40"/>
    </sheetView>
  </sheetViews>
  <sheetFormatPr defaultColWidth="9" defaultRowHeight="13.2" x14ac:dyDescent="0.2"/>
  <cols>
    <col min="1" max="1" width="19.6640625" style="2" customWidth="1"/>
    <col min="2" max="2" width="2.33203125" style="2" customWidth="1"/>
    <col min="3" max="3" width="52.109375" style="2" customWidth="1"/>
    <col min="4" max="4" width="13" style="3" bestFit="1" customWidth="1"/>
    <col min="5" max="16384" width="9" style="2"/>
  </cols>
  <sheetData>
    <row r="1" spans="1:5" ht="21" x14ac:dyDescent="0.2">
      <c r="A1" s="1" t="s">
        <v>5</v>
      </c>
    </row>
    <row r="3" spans="1:5" ht="30" customHeight="1" x14ac:dyDescent="0.2">
      <c r="A3" s="34" t="s">
        <v>28</v>
      </c>
      <c r="B3" s="35"/>
      <c r="C3" s="35"/>
      <c r="D3" s="35"/>
      <c r="E3" s="35"/>
    </row>
    <row r="4" spans="1:5" x14ac:dyDescent="0.2">
      <c r="A4" s="2" t="s">
        <v>21</v>
      </c>
    </row>
    <row r="5" spans="1:5" x14ac:dyDescent="0.2">
      <c r="A5" s="2" t="s">
        <v>23</v>
      </c>
    </row>
    <row r="6" spans="1:5" x14ac:dyDescent="0.2">
      <c r="A6" s="2" t="s">
        <v>0</v>
      </c>
    </row>
    <row r="8" spans="1:5" x14ac:dyDescent="0.2">
      <c r="A8" s="2" t="s">
        <v>1</v>
      </c>
      <c r="D8" s="32" t="s">
        <v>22</v>
      </c>
    </row>
    <row r="10" spans="1:5" x14ac:dyDescent="0.2">
      <c r="C10" s="4" t="s">
        <v>19</v>
      </c>
      <c r="D10" s="13"/>
      <c r="E10" s="2" t="s">
        <v>6</v>
      </c>
    </row>
    <row r="11" spans="1:5" x14ac:dyDescent="0.2">
      <c r="C11" s="4" t="s">
        <v>20</v>
      </c>
      <c r="D11" s="13"/>
      <c r="E11" s="2" t="s">
        <v>6</v>
      </c>
    </row>
    <row r="12" spans="1:5" x14ac:dyDescent="0.2">
      <c r="C12" s="38" t="s">
        <v>10</v>
      </c>
      <c r="D12" s="39"/>
    </row>
    <row r="13" spans="1:5" ht="26.4" x14ac:dyDescent="0.2">
      <c r="A13" s="14" t="s">
        <v>27</v>
      </c>
      <c r="B13" s="36" t="s">
        <v>9</v>
      </c>
      <c r="C13" s="37"/>
      <c r="D13" s="6" t="s">
        <v>2</v>
      </c>
      <c r="E13" s="7" t="s">
        <v>4</v>
      </c>
    </row>
    <row r="14" spans="1:5" ht="90" customHeight="1" x14ac:dyDescent="0.2">
      <c r="A14" s="15"/>
      <c r="B14" s="16"/>
      <c r="C14" s="5" t="s">
        <v>43</v>
      </c>
      <c r="D14" s="8"/>
      <c r="E14" s="18" t="str">
        <f>IF(D14&gt;1,1,"")</f>
        <v/>
      </c>
    </row>
    <row r="15" spans="1:5" ht="110.25" customHeight="1" x14ac:dyDescent="0.2">
      <c r="A15" s="16"/>
      <c r="B15" s="16"/>
      <c r="C15" s="5" t="s">
        <v>11</v>
      </c>
      <c r="D15" s="8"/>
      <c r="E15" s="18" t="str">
        <f t="shared" ref="E15:E16" si="0">IF(D15&gt;1,1,"")</f>
        <v/>
      </c>
    </row>
    <row r="16" spans="1:5" ht="99" customHeight="1" x14ac:dyDescent="0.2">
      <c r="A16" s="16"/>
      <c r="B16" s="16"/>
      <c r="C16" s="5" t="s">
        <v>12</v>
      </c>
      <c r="D16" s="8"/>
      <c r="E16" s="18" t="str">
        <f t="shared" si="0"/>
        <v/>
      </c>
    </row>
    <row r="17" spans="1:5" x14ac:dyDescent="0.2">
      <c r="A17" s="16"/>
      <c r="B17" s="16"/>
      <c r="C17" s="10" t="s">
        <v>3</v>
      </c>
      <c r="D17" s="11">
        <f>SUBTOTAL(9,D13:D16)</f>
        <v>0</v>
      </c>
      <c r="E17" s="12" t="str">
        <f>IF(SUM(E13:E16)&gt;1,"エラー！●いずれか１つ","")</f>
        <v/>
      </c>
    </row>
    <row r="18" spans="1:5" x14ac:dyDescent="0.2">
      <c r="A18" s="16"/>
      <c r="B18" s="16"/>
      <c r="C18" s="10" t="s">
        <v>42</v>
      </c>
      <c r="D18" s="13"/>
      <c r="E18" s="7" t="s">
        <v>6</v>
      </c>
    </row>
    <row r="19" spans="1:5" x14ac:dyDescent="0.2">
      <c r="A19" s="17"/>
      <c r="B19" s="17"/>
      <c r="C19" s="10" t="s">
        <v>7</v>
      </c>
      <c r="D19" s="9" t="e">
        <f>D17*D18/$D$10</f>
        <v>#DIV/0!</v>
      </c>
      <c r="E19" s="7"/>
    </row>
    <row r="20" spans="1:5" x14ac:dyDescent="0.2">
      <c r="A20" s="19" t="s">
        <v>24</v>
      </c>
      <c r="B20" s="20"/>
      <c r="C20" s="21"/>
      <c r="D20" s="23"/>
      <c r="E20" s="22"/>
    </row>
    <row r="21" spans="1:5" ht="26.4" x14ac:dyDescent="0.2">
      <c r="A21" s="14" t="s">
        <v>29</v>
      </c>
      <c r="B21" s="36" t="s">
        <v>9</v>
      </c>
      <c r="C21" s="37"/>
      <c r="D21" s="6" t="s">
        <v>2</v>
      </c>
      <c r="E21" s="7" t="s">
        <v>4</v>
      </c>
    </row>
    <row r="22" spans="1:5" ht="96" customHeight="1" x14ac:dyDescent="0.2">
      <c r="A22" s="15"/>
      <c r="B22" s="16"/>
      <c r="C22" s="5" t="s">
        <v>41</v>
      </c>
      <c r="D22" s="8"/>
      <c r="E22" s="18" t="str">
        <f>IF(D22&gt;1,1,"")</f>
        <v/>
      </c>
    </row>
    <row r="23" spans="1:5" ht="110.25" customHeight="1" x14ac:dyDescent="0.2">
      <c r="A23" s="16"/>
      <c r="B23" s="16"/>
      <c r="C23" s="5" t="s">
        <v>25</v>
      </c>
      <c r="D23" s="8"/>
      <c r="E23" s="18" t="str">
        <f t="shared" ref="E23" si="1">IF(D23&gt;1,1,"")</f>
        <v/>
      </c>
    </row>
    <row r="24" spans="1:5" ht="84.75" customHeight="1" x14ac:dyDescent="0.2">
      <c r="A24" s="16"/>
      <c r="B24" s="16"/>
      <c r="C24" s="5" t="s">
        <v>8</v>
      </c>
      <c r="D24" s="8"/>
      <c r="E24" s="18" t="str">
        <f t="shared" ref="E24" si="2">IF(D24&gt;1,1,"")</f>
        <v/>
      </c>
    </row>
    <row r="25" spans="1:5" x14ac:dyDescent="0.2">
      <c r="A25" s="16"/>
      <c r="B25" s="16"/>
      <c r="C25" s="10" t="s">
        <v>3</v>
      </c>
      <c r="D25" s="11">
        <f>SUBTOTAL(9,D21:D24)</f>
        <v>0</v>
      </c>
      <c r="E25" s="12" t="str">
        <f>IF(SUM(E21:E24)&gt;1,"エラー！●いずれか１つ","")</f>
        <v/>
      </c>
    </row>
    <row r="26" spans="1:5" x14ac:dyDescent="0.2">
      <c r="A26" s="16"/>
      <c r="B26" s="16"/>
      <c r="C26" s="10" t="s">
        <v>32</v>
      </c>
      <c r="D26" s="13"/>
      <c r="E26" s="7" t="s">
        <v>6</v>
      </c>
    </row>
    <row r="27" spans="1:5" x14ac:dyDescent="0.2">
      <c r="A27" s="17"/>
      <c r="B27" s="17"/>
      <c r="C27" s="10" t="s">
        <v>7</v>
      </c>
      <c r="D27" s="9" t="e">
        <f>D25*D26/$D$10</f>
        <v>#DIV/0!</v>
      </c>
      <c r="E27" s="7"/>
    </row>
    <row r="28" spans="1:5" ht="26.4" x14ac:dyDescent="0.2">
      <c r="A28" s="14" t="s">
        <v>30</v>
      </c>
      <c r="B28" s="36" t="s">
        <v>9</v>
      </c>
      <c r="C28" s="37"/>
      <c r="D28" s="6" t="s">
        <v>2</v>
      </c>
      <c r="E28" s="7" t="s">
        <v>4</v>
      </c>
    </row>
    <row r="29" spans="1:5" ht="96" customHeight="1" x14ac:dyDescent="0.2">
      <c r="A29" s="15"/>
      <c r="B29" s="16"/>
      <c r="C29" s="5" t="s">
        <v>41</v>
      </c>
      <c r="D29" s="8"/>
      <c r="E29" s="18" t="str">
        <f>IF(D29&gt;1,1,"")</f>
        <v/>
      </c>
    </row>
    <row r="30" spans="1:5" ht="84.75" customHeight="1" x14ac:dyDescent="0.2">
      <c r="A30" s="16"/>
      <c r="B30" s="16"/>
      <c r="C30" s="5" t="s">
        <v>8</v>
      </c>
      <c r="D30" s="8"/>
      <c r="E30" s="18" t="str">
        <f t="shared" ref="E30:E34" si="3">IF(D30&gt;1,1,"")</f>
        <v/>
      </c>
    </row>
    <row r="31" spans="1:5" ht="192.75" customHeight="1" x14ac:dyDescent="0.2">
      <c r="A31" s="16"/>
      <c r="B31" s="16"/>
      <c r="C31" s="5" t="s">
        <v>40</v>
      </c>
      <c r="D31" s="8"/>
      <c r="E31" s="18" t="str">
        <f t="shared" si="3"/>
        <v/>
      </c>
    </row>
    <row r="32" spans="1:5" ht="178.5" customHeight="1" x14ac:dyDescent="0.2">
      <c r="A32" s="16"/>
      <c r="B32" s="16"/>
      <c r="C32" s="5" t="s">
        <v>39</v>
      </c>
      <c r="D32" s="8"/>
      <c r="E32" s="18" t="str">
        <f t="shared" si="3"/>
        <v/>
      </c>
    </row>
    <row r="33" spans="1:5" ht="194.25" customHeight="1" x14ac:dyDescent="0.2">
      <c r="A33" s="16"/>
      <c r="B33" s="16"/>
      <c r="C33" s="5" t="s">
        <v>38</v>
      </c>
      <c r="D33" s="8"/>
      <c r="E33" s="18" t="str">
        <f t="shared" si="3"/>
        <v/>
      </c>
    </row>
    <row r="34" spans="1:5" ht="193.5" customHeight="1" x14ac:dyDescent="0.2">
      <c r="A34" s="16"/>
      <c r="B34" s="16"/>
      <c r="C34" s="5" t="s">
        <v>37</v>
      </c>
      <c r="D34" s="8"/>
      <c r="E34" s="18" t="str">
        <f t="shared" si="3"/>
        <v/>
      </c>
    </row>
    <row r="35" spans="1:5" x14ac:dyDescent="0.2">
      <c r="A35" s="16"/>
      <c r="B35" s="16"/>
      <c r="C35" s="10" t="s">
        <v>3</v>
      </c>
      <c r="D35" s="11">
        <f>SUBTOTAL(9,D28:D34)</f>
        <v>0</v>
      </c>
      <c r="E35" s="12" t="str">
        <f>IF(SUM(E28:E34)&gt;1,"エラー！●いずれか１つ","")</f>
        <v/>
      </c>
    </row>
    <row r="36" spans="1:5" x14ac:dyDescent="0.2">
      <c r="A36" s="16"/>
      <c r="B36" s="16"/>
      <c r="C36" s="10" t="s">
        <v>33</v>
      </c>
      <c r="D36" s="13"/>
      <c r="E36" s="7" t="s">
        <v>6</v>
      </c>
    </row>
    <row r="37" spans="1:5" x14ac:dyDescent="0.2">
      <c r="A37" s="17"/>
      <c r="B37" s="17"/>
      <c r="C37" s="10" t="s">
        <v>7</v>
      </c>
      <c r="D37" s="9" t="e">
        <f>D35*D36/$D$10</f>
        <v>#DIV/0!</v>
      </c>
      <c r="E37" s="7"/>
    </row>
    <row r="38" spans="1:5" ht="26.4" x14ac:dyDescent="0.2">
      <c r="A38" s="14" t="s">
        <v>31</v>
      </c>
      <c r="B38" s="36" t="s">
        <v>9</v>
      </c>
      <c r="C38" s="37"/>
      <c r="D38" s="6" t="s">
        <v>2</v>
      </c>
      <c r="E38" s="7" t="s">
        <v>4</v>
      </c>
    </row>
    <row r="39" spans="1:5" ht="181.5" customHeight="1" x14ac:dyDescent="0.2">
      <c r="A39" s="15"/>
      <c r="B39" s="16"/>
      <c r="C39" s="5" t="s">
        <v>36</v>
      </c>
      <c r="D39" s="8"/>
      <c r="E39" s="18" t="str">
        <f t="shared" ref="E39" si="4">IF(D39&gt;1,1,"")</f>
        <v/>
      </c>
    </row>
    <row r="40" spans="1:5" ht="185.25" customHeight="1" x14ac:dyDescent="0.2">
      <c r="A40" s="16"/>
      <c r="B40" s="16"/>
      <c r="C40" s="5" t="s">
        <v>35</v>
      </c>
      <c r="D40" s="8"/>
      <c r="E40" s="18" t="str">
        <f t="shared" ref="E40" si="5">IF(D40&gt;1,1,"")</f>
        <v/>
      </c>
    </row>
    <row r="41" spans="1:5" x14ac:dyDescent="0.2">
      <c r="A41" s="16"/>
      <c r="B41" s="16"/>
      <c r="C41" s="10" t="s">
        <v>3</v>
      </c>
      <c r="D41" s="11">
        <f>SUBTOTAL(9,D38:D40)</f>
        <v>0</v>
      </c>
      <c r="E41" s="12" t="str">
        <f>IF(SUM(E38:E40)&gt;1,"エラー！●いずれか１つ","")</f>
        <v/>
      </c>
    </row>
    <row r="42" spans="1:5" x14ac:dyDescent="0.2">
      <c r="A42" s="16"/>
      <c r="B42" s="16"/>
      <c r="C42" s="10" t="s">
        <v>34</v>
      </c>
      <c r="D42" s="13"/>
      <c r="E42" s="7" t="s">
        <v>6</v>
      </c>
    </row>
    <row r="43" spans="1:5" x14ac:dyDescent="0.2">
      <c r="A43" s="17"/>
      <c r="B43" s="17"/>
      <c r="C43" s="10" t="s">
        <v>7</v>
      </c>
      <c r="D43" s="9" t="e">
        <f>D41*D42/$D$10</f>
        <v>#DIV/0!</v>
      </c>
      <c r="E43" s="7"/>
    </row>
    <row r="44" spans="1:5" x14ac:dyDescent="0.2">
      <c r="A44" s="28" t="s">
        <v>16</v>
      </c>
      <c r="B44" s="29" t="s">
        <v>17</v>
      </c>
      <c r="C44" s="30"/>
      <c r="D44" s="25" t="s">
        <v>14</v>
      </c>
      <c r="E44" s="26"/>
    </row>
    <row r="45" spans="1:5" ht="26.4" x14ac:dyDescent="0.2">
      <c r="A45" s="16"/>
      <c r="B45" s="19"/>
      <c r="C45" s="27" t="s">
        <v>15</v>
      </c>
      <c r="D45" s="9" t="str">
        <f>IF(E45="あり",3,"")</f>
        <v/>
      </c>
      <c r="E45" s="8"/>
    </row>
    <row r="46" spans="1:5" ht="26.4" x14ac:dyDescent="0.2">
      <c r="A46" s="17"/>
      <c r="B46" s="19"/>
      <c r="C46" s="27" t="s">
        <v>18</v>
      </c>
      <c r="D46" s="9" t="str">
        <f>IF(E46="あり",3,"")</f>
        <v/>
      </c>
      <c r="E46" s="8"/>
    </row>
    <row r="47" spans="1:5" x14ac:dyDescent="0.2">
      <c r="C47" s="4" t="s">
        <v>13</v>
      </c>
      <c r="D47" s="24" t="e">
        <f>SUM(D43,D37,D27,D19,D45,D46)</f>
        <v>#DIV/0!</v>
      </c>
    </row>
    <row r="48" spans="1:5" ht="16.2" x14ac:dyDescent="0.2">
      <c r="C48" s="4" t="s">
        <v>44</v>
      </c>
      <c r="D48" s="31" t="e">
        <f>D47/D11*600000</f>
        <v>#DIV/0!</v>
      </c>
    </row>
    <row r="50" spans="1:1" x14ac:dyDescent="0.2">
      <c r="A50" s="33" t="s">
        <v>26</v>
      </c>
    </row>
  </sheetData>
  <mergeCells count="6">
    <mergeCell ref="A3:E3"/>
    <mergeCell ref="B13:C13"/>
    <mergeCell ref="B21:C21"/>
    <mergeCell ref="B28:C28"/>
    <mergeCell ref="B38:C38"/>
    <mergeCell ref="C12:D12"/>
  </mergeCells>
  <phoneticPr fontId="1"/>
  <conditionalFormatting sqref="E17">
    <cfRule type="containsText" dxfId="3" priority="4" operator="containsText" text="エラー！●いずれか１つ">
      <formula>NOT(ISERROR(SEARCH("エラー！●いずれか１つ",E17)))</formula>
    </cfRule>
  </conditionalFormatting>
  <conditionalFormatting sqref="E25">
    <cfRule type="containsText" dxfId="2" priority="3" operator="containsText" text="エラー！●いずれか１つ">
      <formula>NOT(ISERROR(SEARCH("エラー！●いずれか１つ",E25)))</formula>
    </cfRule>
  </conditionalFormatting>
  <conditionalFormatting sqref="E35">
    <cfRule type="containsText" dxfId="1" priority="2" operator="containsText" text="エラー！●いずれか１つ">
      <formula>NOT(ISERROR(SEARCH("エラー！●いずれか１つ",E35)))</formula>
    </cfRule>
  </conditionalFormatting>
  <conditionalFormatting sqref="E41">
    <cfRule type="containsText" dxfId="0" priority="1" operator="containsText" text="エラー！●いずれか１つ">
      <formula>NOT(ISERROR(SEARCH("エラー！●いずれか１つ",E41)))</formula>
    </cfRule>
  </conditionalFormatting>
  <dataValidations count="4">
    <dataValidation type="list" allowBlank="1" showInputMessage="1" showErrorMessage="1" sqref="D14" xr:uid="{41EEE3CA-DB36-4490-A6CE-6FC8E36DDCC0}">
      <formula1>"20,15,10,5"</formula1>
    </dataValidation>
    <dataValidation type="list" allowBlank="1" showInputMessage="1" showErrorMessage="1" sqref="D15:D16 D29:D30 D22:D24" xr:uid="{3980CAAD-F4BB-4EFB-AB7E-8D148F1ADA97}">
      <formula1>"20,16,12,8,4"</formula1>
    </dataValidation>
    <dataValidation type="list" allowBlank="1" showInputMessage="1" showErrorMessage="1" sqref="D31:D34 D39:D40" xr:uid="{D15FC5AD-2A42-463B-B387-C53A0A2983CC}">
      <formula1>"20,18,16,14,12,10,8,6,4,2"</formula1>
    </dataValidation>
    <dataValidation type="list" allowBlank="1" showInputMessage="1" showErrorMessage="1" sqref="E45:E46" xr:uid="{4554F019-183C-4908-8A55-E8720496CB93}">
      <formula1>"あり,なし"</formula1>
    </dataValidation>
  </dataValidations>
  <pageMargins left="0.31496062992125984" right="0.31496062992125984" top="0.35433070866141736" bottom="0.15748031496062992" header="0.31496062992125984" footer="0.31496062992125984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44B8AAF6BF2E1B4692B31E9D4E5F4B23" ma:contentTypeVersion="16" ma:contentTypeDescription="新しいドキュメントを作成します。" ma:contentTypeScope="" ma:versionID="b537ddb0fc0fe28dae1848e9f6aa681d">
  <xsd:schema xmlns:xsd="http://www.w3.org/2001/XMLSchema" xmlns:xs="http://www.w3.org/2001/XMLSchema" xmlns:p="http://schemas.microsoft.com/office/2006/metadata/properties" xmlns:ns2="85ec59af-1a16-40a0-b163-384e34c79a5c" xmlns:ns3="3c762b54-3e06-48b0-aeda-98b1f957bd32" targetNamespace="http://schemas.microsoft.com/office/2006/metadata/properties" ma:root="true" ma:fieldsID="272c1a8f283630b200c5979ad1ae1dc8" ns2:_="" ns3:_="">
    <xsd:import namespace="85ec59af-1a16-40a0-b163-384e34c79a5c"/>
    <xsd:import namespace="3c762b54-3e06-48b0-aeda-98b1f957bd3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lcf76f155ced4ddcb4097134ff3c332f" minOccurs="0"/>
                <xsd:element ref="ns2:TaxCatchAll" minOccurs="0"/>
                <xsd:element ref="ns3:MediaServiceLocation" minOccurs="0"/>
                <xsd:element ref="ns3:MediaServiceOCR" minOccurs="0"/>
                <xsd:element ref="ns3:MediaLengthInSecond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ec59af-1a16-40a0-b163-384e34c79a5c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18523be7-cf59-4727-a652-45e349275795}" ma:internalName="TaxCatchAll" ma:showField="CatchAllData" ma:web="85ec59af-1a16-40a0-b163-384e34c79a5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762b54-3e06-48b0-aeda-98b1f957bd3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c762b54-3e06-48b0-aeda-98b1f957bd32">
      <Terms xmlns="http://schemas.microsoft.com/office/infopath/2007/PartnerControls"/>
    </lcf76f155ced4ddcb4097134ff3c332f>
    <TaxCatchAll xmlns="85ec59af-1a16-40a0-b163-384e34c79a5c" xsi:nil="true"/>
  </documentManagement>
</p:properties>
</file>

<file path=customXml/itemProps1.xml><?xml version="1.0" encoding="utf-8"?>
<ds:datastoreItem xmlns:ds="http://schemas.openxmlformats.org/officeDocument/2006/customXml" ds:itemID="{EFD5E5B5-7AFB-466C-96CA-A4D23683AD52}"/>
</file>

<file path=customXml/itemProps2.xml><?xml version="1.0" encoding="utf-8"?>
<ds:datastoreItem xmlns:ds="http://schemas.openxmlformats.org/officeDocument/2006/customXml" ds:itemID="{69174602-17A6-4DBE-9E02-6A47765001F6}"/>
</file>

<file path=customXml/itemProps3.xml><?xml version="1.0" encoding="utf-8"?>
<ds:datastoreItem xmlns:ds="http://schemas.openxmlformats.org/officeDocument/2006/customXml" ds:itemID="{0F1CD7D3-3486-4D16-8CA4-5081FC7A463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2026-09-18T01:25:19Z</dcterms:created>
  <dcterms:modified xsi:type="dcterms:W3CDTF">2026-09-18T01:25:28Z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0x01010044B8AAF6BF2E1B4692B31E9D4E5F4B23</vt:lpwstr>
  </property>
</Properties>
</file>