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6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99" documentId="13_ncr:20001_{122DD53C-B960-4165-8B91-5D2A9B6290F2}" xr6:coauthVersionLast="47" xr6:coauthVersionMax="47" xr10:uidLastSave="{7C8E14A6-ED5E-4386-BE89-EF61E9BB9B87}"/>
  <bookViews>
    <workbookView xWindow="-120" yWindow="-120" windowWidth="29040" windowHeight="15720" xr2:uid="{00000000-000D-0000-FFFF-FFFF00000000}"/>
  </bookViews>
  <sheets>
    <sheet name="チェックシート" sheetId="5" r:id="rId1"/>
    <sheet name="確認事項" sheetId="3" state="hidden" r:id="rId2"/>
    <sheet name="確認内容" sheetId="6" r:id="rId3"/>
  </sheets>
  <definedNames>
    <definedName name="_xlnm._FilterDatabase" localSheetId="1" hidden="1">確認事項!$A$5:$F$5</definedName>
    <definedName name="_xlnm.Print_Area" localSheetId="0">チェックシート!$A$1:$G$25</definedName>
    <definedName name="_xlnm.Print_Titles" localSheetId="1">確認事項!$5:$5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6" l="1"/>
  <c r="A30" i="6"/>
  <c r="A29" i="6"/>
  <c r="A27" i="6"/>
  <c r="A26" i="6"/>
  <c r="A25" i="6"/>
  <c r="A24" i="6"/>
  <c r="A23" i="6"/>
  <c r="A22" i="6"/>
  <c r="A21" i="6"/>
  <c r="A19" i="6"/>
  <c r="A18" i="6"/>
  <c r="F5" i="5"/>
  <c r="D25" i="5"/>
  <c r="A15" i="6"/>
  <c r="A14" i="6"/>
  <c r="A13" i="6"/>
  <c r="A11" i="6"/>
  <c r="A10" i="6"/>
  <c r="A9" i="6"/>
  <c r="A8" i="6"/>
  <c r="A7" i="6"/>
  <c r="E17" i="5" s="1"/>
  <c r="A6" i="6"/>
  <c r="A5" i="6"/>
  <c r="A3" i="6"/>
  <c r="A2" i="6"/>
  <c r="C12" i="5"/>
  <c r="K12" i="5" s="1"/>
  <c r="I23" i="5"/>
  <c r="P22" i="5"/>
  <c r="I15" i="5"/>
  <c r="K14" i="5"/>
  <c r="J13" i="5"/>
  <c r="J12" i="5"/>
  <c r="I11" i="5"/>
  <c r="C25" i="5" l="1"/>
  <c r="J26" i="5" s="1"/>
  <c r="E25" i="5"/>
  <c r="D21" i="5"/>
  <c r="D12" i="5"/>
  <c r="D13" i="5"/>
  <c r="C16" i="5"/>
  <c r="J17" i="5" s="1"/>
  <c r="C19" i="5"/>
  <c r="K20" i="5" s="1"/>
  <c r="E24" i="5"/>
  <c r="D24" i="5"/>
  <c r="C15" i="5"/>
  <c r="D16" i="5"/>
  <c r="D19" i="5"/>
  <c r="D15" i="5"/>
  <c r="E16" i="5"/>
  <c r="E19" i="5"/>
  <c r="C21" i="5"/>
  <c r="E15" i="5"/>
  <c r="C18" i="5"/>
  <c r="K19" i="5" s="1"/>
  <c r="C23" i="5"/>
  <c r="K24" i="5" s="1"/>
  <c r="E12" i="5"/>
  <c r="C13" i="5"/>
  <c r="K13" i="5" s="1"/>
  <c r="J14" i="5"/>
  <c r="J11" i="5" s="1"/>
  <c r="D18" i="5"/>
  <c r="E21" i="5"/>
  <c r="D23" i="5"/>
  <c r="E18" i="5"/>
  <c r="C20" i="5"/>
  <c r="K21" i="5" s="1"/>
  <c r="E23" i="5"/>
  <c r="E13" i="5"/>
  <c r="C17" i="5"/>
  <c r="K18" i="5" s="1"/>
  <c r="D20" i="5"/>
  <c r="C24" i="5"/>
  <c r="K25" i="5" s="1"/>
  <c r="D17" i="5"/>
  <c r="E20" i="5"/>
  <c r="K11" i="5"/>
  <c r="K26" i="5" l="1"/>
  <c r="J20" i="5"/>
  <c r="K17" i="5"/>
  <c r="J18" i="5"/>
  <c r="J24" i="5"/>
  <c r="J21" i="5"/>
  <c r="K23" i="5"/>
  <c r="J19" i="5"/>
  <c r="J25" i="5"/>
  <c r="K22" i="5"/>
  <c r="J22" i="5"/>
  <c r="K16" i="5"/>
  <c r="J16" i="5"/>
  <c r="K15" i="5" l="1"/>
  <c r="J23" i="5"/>
  <c r="J15" i="5"/>
</calcChain>
</file>

<file path=xl/sharedStrings.xml><?xml version="1.0" encoding="utf-8"?>
<sst xmlns="http://schemas.openxmlformats.org/spreadsheetml/2006/main" count="149" uniqueCount="75">
  <si>
    <t>メニュー名：</t>
    <rPh sb="4" eb="5">
      <t>メイ</t>
    </rPh>
    <phoneticPr fontId="1"/>
  </si>
  <si>
    <t>事業実施主体区分：</t>
    <rPh sb="0" eb="2">
      <t>ジギョウ</t>
    </rPh>
    <rPh sb="2" eb="4">
      <t>ジッシ</t>
    </rPh>
    <rPh sb="4" eb="6">
      <t>シュタイ</t>
    </rPh>
    <rPh sb="6" eb="8">
      <t>クブン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</si>
  <si>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</si>
  <si>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区　分</t>
    <rPh sb="0" eb="1">
      <t>ク</t>
    </rPh>
    <rPh sb="2" eb="3">
      <t>ブン</t>
    </rPh>
    <phoneticPr fontId="1"/>
  </si>
  <si>
    <t>確認内容</t>
    <rPh sb="0" eb="2">
      <t>カクニン</t>
    </rPh>
    <rPh sb="2" eb="4">
      <t>ナイヨウ</t>
    </rPh>
    <phoneticPr fontId="1"/>
  </si>
  <si>
    <t>確認資料の例</t>
    <rPh sb="0" eb="2">
      <t>カクニン</t>
    </rPh>
    <rPh sb="2" eb="4">
      <t>シリョウ</t>
    </rPh>
    <rPh sb="5" eb="6">
      <t>レイ</t>
    </rPh>
    <phoneticPr fontId="1"/>
  </si>
  <si>
    <t>チェック</t>
    <phoneticPr fontId="1"/>
  </si>
  <si>
    <t>確認に使用した資料（ファイル名を記載）</t>
    <rPh sb="0" eb="2">
      <t>カクニン</t>
    </rPh>
    <rPh sb="3" eb="5">
      <t>シヨウ</t>
    </rPh>
    <rPh sb="7" eb="9">
      <t>シリョウ</t>
    </rPh>
    <rPh sb="14" eb="15">
      <t>メイ</t>
    </rPh>
    <rPh sb="16" eb="18">
      <t>キサイ</t>
    </rPh>
    <phoneticPr fontId="1"/>
  </si>
  <si>
    <t>第１　事業実施主体</t>
    <rPh sb="0" eb="1">
      <t>ダイ</t>
    </rPh>
    <rPh sb="3" eb="5">
      <t>ジギョウ</t>
    </rPh>
    <rPh sb="5" eb="7">
      <t>ジッシ</t>
    </rPh>
    <rPh sb="7" eb="9">
      <t>シュタイ</t>
    </rPh>
    <phoneticPr fontId="1"/>
  </si>
  <si>
    <t>メニュー名</t>
    <rPh sb="4" eb="5">
      <t>メイ</t>
    </rPh>
    <phoneticPr fontId="1"/>
  </si>
  <si>
    <t>都道府県</t>
  </si>
  <si>
    <t>農業協同組合</t>
    <phoneticPr fontId="1"/>
  </si>
  <si>
    <t>市町村</t>
    <phoneticPr fontId="1"/>
  </si>
  <si>
    <t>第２　事業内容</t>
    <rPh sb="0" eb="1">
      <t>ダイ</t>
    </rPh>
    <rPh sb="3" eb="5">
      <t>ジギョウ</t>
    </rPh>
    <rPh sb="5" eb="7">
      <t>ナイヨウ</t>
    </rPh>
    <phoneticPr fontId="1"/>
  </si>
  <si>
    <t>農業者の組織する団体</t>
    <phoneticPr fontId="1"/>
  </si>
  <si>
    <t>公社</t>
    <phoneticPr fontId="1"/>
  </si>
  <si>
    <t>農業協同組合連合会</t>
    <phoneticPr fontId="1"/>
  </si>
  <si>
    <t>民間事業者</t>
    <phoneticPr fontId="1"/>
  </si>
  <si>
    <t>特認団体</t>
    <phoneticPr fontId="1"/>
  </si>
  <si>
    <t>コンソーシアム</t>
    <phoneticPr fontId="1"/>
  </si>
  <si>
    <t>産地生産基盤パワーアップ事業のち国産シェア拡大対策（園芸作物等）確認事項</t>
    <rPh sb="32" eb="34">
      <t>カクニン</t>
    </rPh>
    <rPh sb="34" eb="36">
      <t>ジコウ</t>
    </rPh>
    <phoneticPr fontId="1"/>
  </si>
  <si>
    <t>：確認済み</t>
  </si>
  <si>
    <t>確認者：</t>
    <rPh sb="0" eb="2">
      <t>カクニン</t>
    </rPh>
    <rPh sb="2" eb="3">
      <t>シャ</t>
    </rPh>
    <phoneticPr fontId="1"/>
  </si>
  <si>
    <t>農林水産省農産局園芸作物課　勝野、今岡</t>
    <rPh sb="0" eb="5">
      <t>ノウリンスイサンショウ</t>
    </rPh>
    <rPh sb="5" eb="13">
      <t>ノウサンキョクエンゲイサクモツカ</t>
    </rPh>
    <rPh sb="14" eb="16">
      <t>カツノ</t>
    </rPh>
    <rPh sb="17" eb="19">
      <t>イマオカ</t>
    </rPh>
    <phoneticPr fontId="1"/>
  </si>
  <si>
    <t>：再確認</t>
    <phoneticPr fontId="1"/>
  </si>
  <si>
    <t>回答者：</t>
    <rPh sb="0" eb="2">
      <t>カイトウ</t>
    </rPh>
    <rPh sb="2" eb="3">
      <t>シャ</t>
    </rPh>
    <phoneticPr fontId="1"/>
  </si>
  <si>
    <t>番号</t>
    <rPh sb="0" eb="2">
      <t>バンゴウ</t>
    </rPh>
    <phoneticPr fontId="1"/>
  </si>
  <si>
    <t>都道府県</t>
    <rPh sb="0" eb="4">
      <t>トドウフケン</t>
    </rPh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</si>
  <si>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</si>
  <si>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確認事項</t>
    <rPh sb="0" eb="2">
      <t>カクニン</t>
    </rPh>
    <rPh sb="2" eb="4">
      <t>ジコウ</t>
    </rPh>
    <phoneticPr fontId="1"/>
  </si>
  <si>
    <t>回答</t>
    <rPh sb="0" eb="2">
      <t>カイトウ</t>
    </rPh>
    <phoneticPr fontId="1"/>
  </si>
  <si>
    <t>修正の
有無</t>
    <rPh sb="0" eb="2">
      <t>シュウセイ</t>
    </rPh>
    <rPh sb="4" eb="6">
      <t>ウム</t>
    </rPh>
    <phoneticPr fontId="1"/>
  </si>
  <si>
    <t xml:space="preserve">
【関連資料】</t>
    <rPh sb="2" eb="4">
      <t>カンレン</t>
    </rPh>
    <rPh sb="4" eb="6">
      <t>シリョウ</t>
    </rPh>
    <phoneticPr fontId="1"/>
  </si>
  <si>
    <t>共通</t>
    <rPh sb="0" eb="2">
      <t>キョウツウ</t>
    </rPh>
    <phoneticPr fontId="1"/>
  </si>
  <si>
    <t>受益農業従事者が５名以上である。</t>
    <rPh sb="0" eb="4">
      <t>ジュエキノウギョウ</t>
    </rPh>
    <rPh sb="4" eb="7">
      <t>ジュウジシャ</t>
    </rPh>
    <rPh sb="9" eb="10">
      <t>メイ</t>
    </rPh>
    <rPh sb="10" eb="12">
      <t>イジョウ</t>
    </rPh>
    <phoneticPr fontId="1"/>
  </si>
  <si>
    <t>構成員名簿など</t>
    <rPh sb="0" eb="3">
      <t>コウセイイン</t>
    </rPh>
    <rPh sb="3" eb="5">
      <t>メイボ</t>
    </rPh>
    <phoneticPr fontId="1"/>
  </si>
  <si>
    <t>事業の実施及び会計手続を適正に行える体制である。</t>
    <rPh sb="0" eb="2">
      <t>ジギョウ</t>
    </rPh>
    <rPh sb="3" eb="5">
      <t>ジッシ</t>
    </rPh>
    <rPh sb="5" eb="6">
      <t>オヨ</t>
    </rPh>
    <rPh sb="7" eb="9">
      <t>カイケイ</t>
    </rPh>
    <rPh sb="9" eb="11">
      <t>テツヅ</t>
    </rPh>
    <rPh sb="12" eb="14">
      <t>テキセイ</t>
    </rPh>
    <rPh sb="15" eb="16">
      <t>オコナ</t>
    </rPh>
    <rPh sb="18" eb="20">
      <t>タイセイ</t>
    </rPh>
    <phoneticPr fontId="1"/>
  </si>
  <si>
    <t>定款及び予算書など</t>
    <rPh sb="0" eb="2">
      <t>テイカン</t>
    </rPh>
    <rPh sb="2" eb="3">
      <t>オヨ</t>
    </rPh>
    <rPh sb="4" eb="7">
      <t>ヨサンショ</t>
    </rPh>
    <phoneticPr fontId="1"/>
  </si>
  <si>
    <t>第２　事業内容</t>
  </si>
  <si>
    <t>目標年度は適切である（事業終了年度の翌々年度）。</t>
    <rPh sb="0" eb="2">
      <t>モクヒョウ</t>
    </rPh>
    <rPh sb="2" eb="4">
      <t>ネンド</t>
    </rPh>
    <rPh sb="5" eb="7">
      <t>テキセツ</t>
    </rPh>
    <rPh sb="11" eb="13">
      <t>ジギョウ</t>
    </rPh>
    <rPh sb="13" eb="15">
      <t>シュウリョウ</t>
    </rPh>
    <rPh sb="15" eb="17">
      <t>ネンド</t>
    </rPh>
    <rPh sb="18" eb="20">
      <t>ヨクヨク</t>
    </rPh>
    <rPh sb="20" eb="22">
      <t>ネンド</t>
    </rPh>
    <phoneticPr fontId="1"/>
  </si>
  <si>
    <t>事業実施計画書</t>
    <rPh sb="0" eb="2">
      <t>ジギョウ</t>
    </rPh>
    <rPh sb="2" eb="4">
      <t>ジッシ</t>
    </rPh>
    <rPh sb="4" eb="6">
      <t>ケイカク</t>
    </rPh>
    <rPh sb="6" eb="7">
      <t>ショ</t>
    </rPh>
    <phoneticPr fontId="1"/>
  </si>
  <si>
    <t>対象経費</t>
    <rPh sb="0" eb="4">
      <t>タイショウケイヒ</t>
    </rPh>
    <phoneticPr fontId="1"/>
  </si>
  <si>
    <t>見積書、カタログなど</t>
    <rPh sb="0" eb="3">
      <t>ミツモリショ</t>
    </rPh>
    <phoneticPr fontId="1"/>
  </si>
  <si>
    <t>成果目標</t>
    <rPh sb="0" eb="2">
      <t>セイカ</t>
    </rPh>
    <rPh sb="2" eb="4">
      <t>モクヒョウ</t>
    </rPh>
    <phoneticPr fontId="1"/>
  </si>
  <si>
    <t>成果目標の設定は適切である。</t>
    <rPh sb="0" eb="2">
      <t>セイカ</t>
    </rPh>
    <rPh sb="2" eb="4">
      <t>モクヒョウ</t>
    </rPh>
    <rPh sb="5" eb="7">
      <t>セッテイ</t>
    </rPh>
    <rPh sb="8" eb="10">
      <t>テキセツ</t>
    </rPh>
    <phoneticPr fontId="1"/>
  </si>
  <si>
    <t>現状値及び目標値
設定根拠資料</t>
    <rPh sb="0" eb="2">
      <t>ゲンジョウ</t>
    </rPh>
    <rPh sb="2" eb="3">
      <t>チ</t>
    </rPh>
    <rPh sb="3" eb="4">
      <t>オヨ</t>
    </rPh>
    <rPh sb="5" eb="7">
      <t>モクヒョウ</t>
    </rPh>
    <rPh sb="7" eb="8">
      <t>チ</t>
    </rPh>
    <rPh sb="9" eb="11">
      <t>セッテイ</t>
    </rPh>
    <rPh sb="11" eb="13">
      <t>コンキョ</t>
    </rPh>
    <rPh sb="13" eb="15">
      <t>シリョウ</t>
    </rPh>
    <phoneticPr fontId="1"/>
  </si>
  <si>
    <t>加算ポイント</t>
    <rPh sb="0" eb="2">
      <t>カサン</t>
    </rPh>
    <phoneticPr fontId="1"/>
  </si>
  <si>
    <t>加算ポイントの設定は適切である。</t>
    <rPh sb="0" eb="2">
      <t>カサン</t>
    </rPh>
    <rPh sb="7" eb="9">
      <t>セッテイ</t>
    </rPh>
    <rPh sb="10" eb="12">
      <t>テキセツ</t>
    </rPh>
    <phoneticPr fontId="1"/>
  </si>
  <si>
    <t>調査様式、事業実施
計画書、確認資料</t>
    <rPh sb="5" eb="7">
      <t>ジギョウ</t>
    </rPh>
    <rPh sb="7" eb="9">
      <t>ジッシ</t>
    </rPh>
    <rPh sb="10" eb="12">
      <t>ケイカク</t>
    </rPh>
    <rPh sb="12" eb="13">
      <t>ショ</t>
    </rPh>
    <rPh sb="14" eb="16">
      <t>カクニン</t>
    </rPh>
    <rPh sb="16" eb="18">
      <t>シリョウ</t>
    </rPh>
    <phoneticPr fontId="1"/>
  </si>
  <si>
    <t>事業実施計画書、
規模決定根拠資料など</t>
    <rPh sb="0" eb="4">
      <t>ジギョウジッシ</t>
    </rPh>
    <rPh sb="4" eb="6">
      <t>ケイカク</t>
    </rPh>
    <rPh sb="6" eb="7">
      <t>ショ</t>
    </rPh>
    <rPh sb="9" eb="11">
      <t>キボ</t>
    </rPh>
    <rPh sb="11" eb="13">
      <t>ケッテイ</t>
    </rPh>
    <rPh sb="13" eb="15">
      <t>コンキョ</t>
    </rPh>
    <rPh sb="15" eb="17">
      <t>シリョウ</t>
    </rPh>
    <phoneticPr fontId="1"/>
  </si>
  <si>
    <t>リース契約</t>
    <rPh sb="3" eb="5">
      <t>ケイヤク</t>
    </rPh>
    <phoneticPr fontId="1"/>
  </si>
  <si>
    <t>事業実施計画書</t>
    <rPh sb="0" eb="2">
      <t>ジギョウ</t>
    </rPh>
    <rPh sb="2" eb="4">
      <t>ジッシ</t>
    </rPh>
    <rPh sb="4" eb="7">
      <t>ケイカクショ</t>
    </rPh>
    <phoneticPr fontId="1"/>
  </si>
  <si>
    <t>別掲１</t>
    <rPh sb="0" eb="2">
      <t>ベッケイ</t>
    </rPh>
    <phoneticPr fontId="1"/>
  </si>
  <si>
    <t>「リース契約の条件」の要件を満たしている（要綱に定める算定式により金額を計算、リース期間は１年以上耐用年数以内、他の補助金を受けていない等）。</t>
    <rPh sb="4" eb="6">
      <t>ケイヤク</t>
    </rPh>
    <rPh sb="7" eb="9">
      <t>ジョウケン</t>
    </rPh>
    <rPh sb="11" eb="13">
      <t>ヨウケン</t>
    </rPh>
    <rPh sb="14" eb="15">
      <t>ミ</t>
    </rPh>
    <rPh sb="21" eb="23">
      <t>ヨウコウ</t>
    </rPh>
    <rPh sb="24" eb="25">
      <t>サダ</t>
    </rPh>
    <rPh sb="27" eb="30">
      <t>サンテイシキ</t>
    </rPh>
    <rPh sb="33" eb="35">
      <t>キンガク</t>
    </rPh>
    <rPh sb="36" eb="38">
      <t>ケイサン</t>
    </rPh>
    <rPh sb="42" eb="44">
      <t>キカン</t>
    </rPh>
    <rPh sb="46" eb="47">
      <t>ネン</t>
    </rPh>
    <rPh sb="47" eb="49">
      <t>イジョウ</t>
    </rPh>
    <rPh sb="49" eb="51">
      <t>タイヨウ</t>
    </rPh>
    <rPh sb="51" eb="53">
      <t>ネンスウ</t>
    </rPh>
    <rPh sb="53" eb="55">
      <t>イナイ</t>
    </rPh>
    <rPh sb="56" eb="57">
      <t>タ</t>
    </rPh>
    <rPh sb="58" eb="61">
      <t>ホジョキン</t>
    </rPh>
    <rPh sb="62" eb="63">
      <t>ウ</t>
    </rPh>
    <rPh sb="68" eb="69">
      <t>トウ</t>
    </rPh>
    <phoneticPr fontId="1"/>
  </si>
  <si>
    <t>国庫補助金額は千円単位（未満切り捨て）で計上している。</t>
    <rPh sb="0" eb="2">
      <t>コッコ</t>
    </rPh>
    <rPh sb="2" eb="6">
      <t>ホジョキンガク</t>
    </rPh>
    <rPh sb="7" eb="9">
      <t>センエン</t>
    </rPh>
    <rPh sb="9" eb="11">
      <t>タンイ</t>
    </rPh>
    <rPh sb="12" eb="14">
      <t>ミマン</t>
    </rPh>
    <rPh sb="14" eb="15">
      <t>キ</t>
    </rPh>
    <rPh sb="16" eb="17">
      <t>ス</t>
    </rPh>
    <rPh sb="20" eb="22">
      <t>ケイジョウ</t>
    </rPh>
    <phoneticPr fontId="1"/>
  </si>
  <si>
    <t>補助金額</t>
    <rPh sb="0" eb="4">
      <t>ホジョキンガク</t>
    </rPh>
    <phoneticPr fontId="1"/>
  </si>
  <si>
    <t>システム・機械・設備</t>
    <rPh sb="5" eb="7">
      <t>キカイ</t>
    </rPh>
    <rPh sb="8" eb="10">
      <t>セツビ</t>
    </rPh>
    <phoneticPr fontId="1"/>
  </si>
  <si>
    <t>導入するシステム・機械・設備等の規模は適切である。</t>
    <rPh sb="0" eb="2">
      <t>ドウニュウ</t>
    </rPh>
    <rPh sb="9" eb="11">
      <t>キカイ</t>
    </rPh>
    <rPh sb="12" eb="14">
      <t>セツビ</t>
    </rPh>
    <rPh sb="14" eb="15">
      <t>トウ</t>
    </rPh>
    <rPh sb="16" eb="18">
      <t>キボ</t>
    </rPh>
    <rPh sb="19" eb="21">
      <t>テキセツ</t>
    </rPh>
    <phoneticPr fontId="1"/>
  </si>
  <si>
    <t>第３　成果目標・加算ポイント等</t>
    <rPh sb="3" eb="7">
      <t>セイカモクヒョウ</t>
    </rPh>
    <rPh sb="8" eb="10">
      <t>カサン</t>
    </rPh>
    <rPh sb="14" eb="15">
      <t>トウ</t>
    </rPh>
    <phoneticPr fontId="1"/>
  </si>
  <si>
    <t>第３　成果目標・加算ポイント等</t>
    <rPh sb="0" eb="1">
      <t>ダイ</t>
    </rPh>
    <rPh sb="3" eb="7">
      <t>セイカモクヒョウ</t>
    </rPh>
    <rPh sb="8" eb="10">
      <t>カサン</t>
    </rPh>
    <rPh sb="14" eb="15">
      <t>トウ</t>
    </rPh>
    <phoneticPr fontId="1"/>
  </si>
  <si>
    <t>環境負荷低減の取組を行う。</t>
    <rPh sb="0" eb="2">
      <t>カンキョウ</t>
    </rPh>
    <rPh sb="2" eb="6">
      <t>フカテイゲン</t>
    </rPh>
    <rPh sb="7" eb="9">
      <t>トリクミ</t>
    </rPh>
    <rPh sb="10" eb="11">
      <t>オコナ</t>
    </rPh>
    <phoneticPr fontId="1"/>
  </si>
  <si>
    <t>クロスコンプライアンス</t>
    <phoneticPr fontId="1"/>
  </si>
  <si>
    <t>クロスコンプライアンスチェックシート</t>
    <phoneticPr fontId="1"/>
  </si>
  <si>
    <t>複数産地と実需者等とのデータ連携による加工・業務用野菜のサプライチェーンの連携強化に向けた取組である。</t>
    <phoneticPr fontId="1"/>
  </si>
  <si>
    <t>都道府県・市町村名：</t>
    <rPh sb="0" eb="4">
      <t>トドウフケン</t>
    </rPh>
    <rPh sb="5" eb="8">
      <t>シチョウソン</t>
    </rPh>
    <rPh sb="8" eb="9">
      <t>メイ</t>
    </rPh>
    <phoneticPr fontId="1"/>
  </si>
  <si>
    <t>※申請書類を送付する際に、このチェックリストで書類のチェックを行い、別掲２の応募申請書及び関係書類と併せて提出してください。</t>
    <rPh sb="1" eb="3">
      <t>シンセイ</t>
    </rPh>
    <rPh sb="34" eb="36">
      <t>ベッケイ</t>
    </rPh>
    <rPh sb="38" eb="43">
      <t>オウボシンセイショ</t>
    </rPh>
    <rPh sb="43" eb="44">
      <t>オヨ</t>
    </rPh>
    <rPh sb="45" eb="47">
      <t>カンケイ</t>
    </rPh>
    <rPh sb="47" eb="49">
      <t>ショルイ</t>
    </rPh>
    <phoneticPr fontId="1"/>
  </si>
  <si>
    <t>補助対象外の経費が含まれていない。</t>
    <rPh sb="0" eb="5">
      <t>ホジョタイショウガイ</t>
    </rPh>
    <rPh sb="6" eb="8">
      <t>ケイヒ</t>
    </rPh>
    <rPh sb="9" eb="10">
      <t>フク</t>
    </rPh>
    <phoneticPr fontId="1"/>
  </si>
  <si>
    <t>申請書類チェックシート（国産青果物安定供給体制構築事業）</t>
    <rPh sb="0" eb="2">
      <t>シンセイ</t>
    </rPh>
    <rPh sb="2" eb="4">
      <t>ショルイ</t>
    </rPh>
    <rPh sb="12" eb="25">
      <t>コクサンセイカブツアンテイキョウキュウタイセイコウチク</t>
    </rPh>
    <rPh sb="25" eb="27">
      <t>ジギョウ</t>
    </rPh>
    <phoneticPr fontId="1"/>
  </si>
  <si>
    <t>サプライチェーン連携強化推進事業</t>
  </si>
  <si>
    <t>サプライチェーン連携強化推進事業</t>
    <phoneticPr fontId="1"/>
  </si>
  <si>
    <t>流通体制合理化実証事業</t>
    <rPh sb="0" eb="11">
      <t>リュウツウタイセイゴウリカジッショウジギョウ</t>
    </rPh>
    <phoneticPr fontId="1"/>
  </si>
  <si>
    <t>出荷規格の簡素化や標準パレット導入に向けた実証の取組である。</t>
    <rPh sb="0" eb="4">
      <t>シュッカキカク</t>
    </rPh>
    <rPh sb="5" eb="8">
      <t>カンソカ</t>
    </rPh>
    <rPh sb="9" eb="11">
      <t>ヒョウジュン</t>
    </rPh>
    <rPh sb="15" eb="17">
      <t>ドウニュウ</t>
    </rPh>
    <rPh sb="21" eb="23">
      <t>ジッショウ</t>
    </rPh>
    <phoneticPr fontId="1"/>
  </si>
  <si>
    <t>導入するシステム・機器・設備等の規模は適切である。</t>
    <rPh sb="0" eb="2">
      <t>ドウニュウ</t>
    </rPh>
    <rPh sb="9" eb="11">
      <t>キキ</t>
    </rPh>
    <rPh sb="12" eb="14">
      <t>セツビ</t>
    </rPh>
    <rPh sb="14" eb="15">
      <t>トウ</t>
    </rPh>
    <rPh sb="16" eb="18">
      <t>キボ</t>
    </rPh>
    <rPh sb="19" eb="21">
      <t>テキセツ</t>
    </rPh>
    <phoneticPr fontId="1"/>
  </si>
  <si>
    <t>事業実施主体区分</t>
    <rPh sb="0" eb="2">
      <t>ジギョウ</t>
    </rPh>
    <rPh sb="2" eb="4">
      <t>ジッシ</t>
    </rPh>
    <rPh sb="4" eb="6">
      <t>シュタイ</t>
    </rPh>
    <rPh sb="6" eb="8">
      <t>クブン</t>
    </rPh>
    <phoneticPr fontId="1"/>
  </si>
  <si>
    <t>事業対象品目は野菜（かんしょ、ばれいしょ除く）又は果樹である。</t>
    <rPh sb="0" eb="4">
      <t>ジギョウタイショウ</t>
    </rPh>
    <rPh sb="4" eb="6">
      <t>ヒンモク</t>
    </rPh>
    <rPh sb="7" eb="9">
      <t>ヤサイ</t>
    </rPh>
    <rPh sb="20" eb="21">
      <t>ノゾ</t>
    </rPh>
    <rPh sb="23" eb="24">
      <t>マタ</t>
    </rPh>
    <rPh sb="25" eb="27">
      <t>カジュ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</si>
</sst>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sz val="14"/>
      <color rgb="FF00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</fills>
  <borders count="33">
    <border>
      <left/>
      <right/>
      <top/>
      <bottom/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/>
      <bottom/>
      <diagonal/>
    </border>
    <border>
      <left style="thick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6" borderId="0" xfId="0" applyFont="1" applyFill="1" applyAlignment="1">
      <alignment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vertical="center" wrapText="1"/>
    </xf>
    <xf numFmtId="0" fontId="8" fillId="6" borderId="19" xfId="1" applyFont="1" applyFill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1" fillId="3" borderId="17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 indent="1"/>
    </xf>
    <xf numFmtId="0" fontId="11" fillId="4" borderId="6" xfId="0" applyFont="1" applyFill="1" applyBorder="1" applyAlignment="1">
      <alignment vertical="center"/>
    </xf>
    <xf numFmtId="0" fontId="11" fillId="4" borderId="9" xfId="0" applyFont="1" applyFill="1" applyBorder="1" applyAlignment="1">
      <alignment horizontal="left" vertical="center" wrapText="1" indent="1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left" vertical="center" wrapText="1" indent="1"/>
    </xf>
    <xf numFmtId="0" fontId="11" fillId="4" borderId="10" xfId="0" applyFont="1" applyFill="1" applyBorder="1" applyAlignment="1">
      <alignment vertical="center"/>
    </xf>
    <xf numFmtId="0" fontId="11" fillId="4" borderId="13" xfId="0" applyFont="1" applyFill="1" applyBorder="1" applyAlignment="1">
      <alignment horizontal="left" vertical="center" wrapText="1" inden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left" vertical="center" wrapText="1" indent="1"/>
    </xf>
    <xf numFmtId="0" fontId="11" fillId="4" borderId="23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horizontal="left" vertical="center" wrapText="1" indent="1"/>
    </xf>
    <xf numFmtId="0" fontId="11" fillId="4" borderId="30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left" vertical="center" wrapText="1" indent="1"/>
    </xf>
    <xf numFmtId="0" fontId="11" fillId="4" borderId="14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1" fillId="3" borderId="15" xfId="0" applyFont="1" applyFill="1" applyBorder="1" applyAlignment="1">
      <alignment horizontal="left" vertical="center" indent="1"/>
    </xf>
    <xf numFmtId="0" fontId="11" fillId="3" borderId="16" xfId="0" applyFont="1" applyFill="1" applyBorder="1" applyAlignment="1">
      <alignment horizontal="left" vertical="center" indent="1"/>
    </xf>
    <xf numFmtId="0" fontId="11" fillId="3" borderId="29" xfId="0" applyFont="1" applyFill="1" applyBorder="1" applyAlignment="1">
      <alignment horizontal="left" vertical="center" indent="1"/>
    </xf>
    <xf numFmtId="0" fontId="11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distributed" indent="1"/>
    </xf>
    <xf numFmtId="0" fontId="2" fillId="0" borderId="28" xfId="0" applyFont="1" applyBorder="1" applyAlignment="1">
      <alignment horizontal="distributed" inden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5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13" fillId="7" borderId="0" xfId="0" applyFont="1" applyFill="1" applyAlignment="1">
      <alignment horizontal="right" vertical="center"/>
    </xf>
    <xf numFmtId="0" fontId="13" fillId="8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4"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  <fill>
        <patternFill patternType="none">
          <bgColor auto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I$13" lockText="1" noThreeD="1"/>
</file>

<file path=xl/ctrlProps/ctrlProp10.xml><?xml version="1.0" encoding="utf-8"?>
<formControlPr xmlns="http://schemas.microsoft.com/office/spreadsheetml/2009/9/main" objectType="CheckBox" fmlaLink="$I$12" noThreeD="1"/>
</file>

<file path=xl/ctrlProps/ctrlProp11.xml><?xml version="1.0" encoding="utf-8"?>
<formControlPr xmlns="http://schemas.microsoft.com/office/spreadsheetml/2009/9/main" objectType="CheckBox" fmlaLink="$I$16" lockText="1" noThreeD="1"/>
</file>

<file path=xl/ctrlProps/ctrlProp12.xml><?xml version="1.0" encoding="utf-8"?>
<formControlPr xmlns="http://schemas.microsoft.com/office/spreadsheetml/2009/9/main" objectType="CheckBox" fmlaLink="$I$24" lockText="1" noThreeD="1"/>
</file>

<file path=xl/ctrlProps/ctrlProp13.xml><?xml version="1.0" encoding="utf-8"?>
<formControlPr xmlns="http://schemas.microsoft.com/office/spreadsheetml/2009/9/main" objectType="CheckBox" fmlaLink="$I$25" lockText="1" noThreeD="1"/>
</file>

<file path=xl/ctrlProps/ctrlProp2.xml><?xml version="1.0" encoding="utf-8"?>
<formControlPr xmlns="http://schemas.microsoft.com/office/spreadsheetml/2009/9/main" objectType="CheckBox" fmlaLink="$I$14" lockText="1" noThreeD="1"/>
</file>

<file path=xl/ctrlProps/ctrlProp3.xml><?xml version="1.0" encoding="utf-8"?>
<formControlPr xmlns="http://schemas.microsoft.com/office/spreadsheetml/2009/9/main" objectType="CheckBox" fmlaLink="$I$17" lockText="1" noThreeD="1"/>
</file>

<file path=xl/ctrlProps/ctrlProp4.xml><?xml version="1.0" encoding="utf-8"?>
<formControlPr xmlns="http://schemas.microsoft.com/office/spreadsheetml/2009/9/main" objectType="CheckBox" fmlaLink="$I$18" lockText="1" noThreeD="1"/>
</file>

<file path=xl/ctrlProps/ctrlProp5.xml><?xml version="1.0" encoding="utf-8"?>
<formControlPr xmlns="http://schemas.microsoft.com/office/spreadsheetml/2009/9/main" objectType="CheckBox" fmlaLink="$I$19" lockText="1" noThreeD="1"/>
</file>

<file path=xl/ctrlProps/ctrlProp6.xml><?xml version="1.0" encoding="utf-8"?>
<formControlPr xmlns="http://schemas.microsoft.com/office/spreadsheetml/2009/9/main" objectType="CheckBox" fmlaLink="$I$20" lockText="1" noThreeD="1"/>
</file>

<file path=xl/ctrlProps/ctrlProp7.xml><?xml version="1.0" encoding="utf-8"?>
<formControlPr xmlns="http://schemas.microsoft.com/office/spreadsheetml/2009/9/main" objectType="CheckBox" fmlaLink="$I$21" lockText="1" noThreeD="1"/>
</file>

<file path=xl/ctrlProps/ctrlProp8.xml><?xml version="1.0" encoding="utf-8"?>
<formControlPr xmlns="http://schemas.microsoft.com/office/spreadsheetml/2009/9/main" objectType="CheckBox" fmlaLink="$I$22" lockText="1" noThreeD="1"/>
</file>

<file path=xl/ctrlProps/ctrlProp9.xml><?xml version="1.0" encoding="utf-8"?>
<formControlPr xmlns="http://schemas.microsoft.com/office/spreadsheetml/2009/9/main" objectType="CheckBox" fmlaLink="$I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12</xdr:row>
          <xdr:rowOff>95250</xdr:rowOff>
        </xdr:from>
        <xdr:to>
          <xdr:col>5</xdr:col>
          <xdr:colOff>695325</xdr:colOff>
          <xdr:row>12</xdr:row>
          <xdr:rowOff>371475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13</xdr:row>
          <xdr:rowOff>0</xdr:rowOff>
        </xdr:from>
        <xdr:to>
          <xdr:col>5</xdr:col>
          <xdr:colOff>695325</xdr:colOff>
          <xdr:row>13</xdr:row>
          <xdr:rowOff>276225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15</xdr:row>
          <xdr:rowOff>95250</xdr:rowOff>
        </xdr:from>
        <xdr:to>
          <xdr:col>5</xdr:col>
          <xdr:colOff>695325</xdr:colOff>
          <xdr:row>15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16</xdr:row>
          <xdr:rowOff>95250</xdr:rowOff>
        </xdr:from>
        <xdr:to>
          <xdr:col>5</xdr:col>
          <xdr:colOff>695325</xdr:colOff>
          <xdr:row>16</xdr:row>
          <xdr:rowOff>371475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17</xdr:row>
          <xdr:rowOff>95250</xdr:rowOff>
        </xdr:from>
        <xdr:to>
          <xdr:col>5</xdr:col>
          <xdr:colOff>695325</xdr:colOff>
          <xdr:row>17</xdr:row>
          <xdr:rowOff>371475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18</xdr:row>
          <xdr:rowOff>95250</xdr:rowOff>
        </xdr:from>
        <xdr:to>
          <xdr:col>5</xdr:col>
          <xdr:colOff>695325</xdr:colOff>
          <xdr:row>18</xdr:row>
          <xdr:rowOff>371475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19</xdr:row>
          <xdr:rowOff>95250</xdr:rowOff>
        </xdr:from>
        <xdr:to>
          <xdr:col>5</xdr:col>
          <xdr:colOff>695325</xdr:colOff>
          <xdr:row>19</xdr:row>
          <xdr:rowOff>371475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20</xdr:row>
          <xdr:rowOff>95250</xdr:rowOff>
        </xdr:from>
        <xdr:to>
          <xdr:col>5</xdr:col>
          <xdr:colOff>695325</xdr:colOff>
          <xdr:row>20</xdr:row>
          <xdr:rowOff>390525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23</xdr:row>
          <xdr:rowOff>95250</xdr:rowOff>
        </xdr:from>
        <xdr:to>
          <xdr:col>5</xdr:col>
          <xdr:colOff>695325</xdr:colOff>
          <xdr:row>23</xdr:row>
          <xdr:rowOff>371475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11</xdr:row>
          <xdr:rowOff>104775</xdr:rowOff>
        </xdr:from>
        <xdr:to>
          <xdr:col>5</xdr:col>
          <xdr:colOff>695325</xdr:colOff>
          <xdr:row>11</xdr:row>
          <xdr:rowOff>381000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14</xdr:row>
          <xdr:rowOff>95250</xdr:rowOff>
        </xdr:from>
        <xdr:to>
          <xdr:col>5</xdr:col>
          <xdr:colOff>695325</xdr:colOff>
          <xdr:row>14</xdr:row>
          <xdr:rowOff>371475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22</xdr:row>
          <xdr:rowOff>95250</xdr:rowOff>
        </xdr:from>
        <xdr:to>
          <xdr:col>5</xdr:col>
          <xdr:colOff>695325</xdr:colOff>
          <xdr:row>22</xdr:row>
          <xdr:rowOff>371475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514349</xdr:colOff>
      <xdr:row>6</xdr:row>
      <xdr:rowOff>28575</xdr:rowOff>
    </xdr:from>
    <xdr:to>
      <xdr:col>6</xdr:col>
      <xdr:colOff>3981449</xdr:colOff>
      <xdr:row>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399" y="1038225"/>
          <a:ext cx="576262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　「確認内容」に記載されている事項を「確認資料の例」などから確認し、問題ない場合は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「チェック」に「✓」を入れ、確認に使用した資料のファイル名を記載してください。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24</xdr:row>
          <xdr:rowOff>95250</xdr:rowOff>
        </xdr:from>
        <xdr:to>
          <xdr:col>5</xdr:col>
          <xdr:colOff>695325</xdr:colOff>
          <xdr:row>24</xdr:row>
          <xdr:rowOff>371475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3D05-5A14-46EC-A373-42C69160E4A8}">
  <sheetPr>
    <tabColor rgb="FF92D050"/>
    <pageSetUpPr fitToPage="1"/>
  </sheetPr>
  <dimension ref="A1:P197"/>
  <sheetViews>
    <sheetView showGridLines="0" tabSelected="1" view="pageBreakPreview" zoomScale="85" zoomScaleNormal="70" zoomScaleSheetLayoutView="85" workbookViewId="0">
      <pane ySplit="10" topLeftCell="A11" activePane="bottomLeft" state="frozen"/>
      <selection pane="bottomLeft" activeCell="D5" sqref="D5"/>
    </sheetView>
  </sheetViews>
  <sheetFormatPr defaultRowHeight="19.5"/>
  <cols>
    <col min="1" max="1" width="2.375" style="1" customWidth="1"/>
    <col min="2" max="2" width="2.875" style="1" bestFit="1" customWidth="1"/>
    <col min="3" max="3" width="21.125" style="1" customWidth="1"/>
    <col min="4" max="4" width="66.125" style="1" customWidth="1"/>
    <col min="5" max="5" width="22" style="1" customWidth="1"/>
    <col min="6" max="6" width="9.75" style="1" bestFit="1" customWidth="1"/>
    <col min="7" max="7" width="52.625" style="1" customWidth="1"/>
    <col min="8" max="8" width="9" style="1"/>
    <col min="9" max="9" width="8.375" style="1" bestFit="1" customWidth="1"/>
    <col min="10" max="11" width="5" style="1" bestFit="1" customWidth="1"/>
    <col min="12" max="12" width="9" style="1" hidden="1" customWidth="1"/>
    <col min="13" max="13" width="33.875" style="1" bestFit="1" customWidth="1"/>
    <col min="14" max="14" width="3.875" style="1" customWidth="1"/>
    <col min="15" max="15" width="3.75" style="1" bestFit="1" customWidth="1"/>
    <col min="16" max="16" width="29.625" style="1" bestFit="1" customWidth="1"/>
    <col min="17" max="18" width="9" style="1" customWidth="1"/>
    <col min="19" max="16384" width="9" style="1"/>
  </cols>
  <sheetData>
    <row r="1" spans="1:16">
      <c r="A1" s="1" t="s">
        <v>52</v>
      </c>
    </row>
    <row r="2" spans="1:16" ht="26.25" customHeight="1">
      <c r="A2" s="61" t="s">
        <v>67</v>
      </c>
      <c r="B2" s="61"/>
      <c r="C2" s="61"/>
      <c r="D2" s="61"/>
      <c r="E2" s="61"/>
      <c r="F2" s="61"/>
      <c r="G2" s="61"/>
      <c r="H2" s="2"/>
      <c r="I2" s="2"/>
      <c r="J2" s="2"/>
      <c r="K2" s="2"/>
      <c r="L2" s="2"/>
      <c r="M2" s="2"/>
      <c r="N2" s="2"/>
      <c r="O2" s="2"/>
    </row>
    <row r="3" spans="1:16" ht="15.75" customHeight="1">
      <c r="A3" s="66" t="s">
        <v>65</v>
      </c>
      <c r="B3" s="66"/>
      <c r="C3" s="66"/>
      <c r="D3" s="66"/>
      <c r="E3" s="66"/>
      <c r="F3" s="66"/>
      <c r="G3" s="66"/>
      <c r="H3" s="2"/>
      <c r="I3" s="2"/>
      <c r="J3" s="2"/>
      <c r="K3" s="2"/>
      <c r="L3" s="2"/>
      <c r="M3" s="2"/>
      <c r="N3" s="2"/>
      <c r="O3" s="2"/>
    </row>
    <row r="4" spans="1:16" ht="11.25" customHeight="1">
      <c r="A4" s="20"/>
      <c r="B4" s="20"/>
      <c r="C4" s="20"/>
      <c r="D4" s="20"/>
      <c r="E4" s="24"/>
      <c r="F4" s="24"/>
      <c r="G4" s="24"/>
      <c r="H4" s="3"/>
      <c r="I4" s="3"/>
      <c r="J4" s="3"/>
      <c r="K4" s="3"/>
      <c r="L4" s="3"/>
      <c r="M4" s="3"/>
      <c r="N4" s="3"/>
      <c r="O4" s="3"/>
    </row>
    <row r="5" spans="1:16" ht="24.75" customHeight="1">
      <c r="A5" s="62" t="s">
        <v>0</v>
      </c>
      <c r="B5" s="62"/>
      <c r="C5" s="62"/>
      <c r="D5" s="28" t="s">
        <v>68</v>
      </c>
      <c r="E5" s="5"/>
      <c r="F5" s="67" t="str">
        <f>IF(D5="","メニュー名を入力してください。",IF(D6="","都道府県・市町村名を入力してください。",IF(D7="","事業実施主体区分を入力してください。",IF(D8="","事業実施主体名を入力してください。",IF(J11="NG",IF(K11="NG","「第１　事業実施主体」のグレーのセルのチェックは不要です。","「第１　事業実施主体」のチェック欄を確認してください。"),IF(J15="NG",IF(K15="NG","「第２　事業内容」のグレーのセルのチェックは不要です。","「第２　事業内容」のチェック欄を確認してください。"),IF(J23="NG",IF(K23="NG","「第３　補助要件・成果目標等」のグレーのセルのチェックは不要です。","「第３　成果目標・加算ポイント等」のチェック欄を確認してください。"),"")))))))</f>
        <v>都道府県・市町村名を入力してください。</v>
      </c>
      <c r="G5" s="67"/>
      <c r="H5" s="21"/>
      <c r="I5" s="3"/>
      <c r="J5" s="3"/>
      <c r="K5" s="3"/>
      <c r="L5" s="3"/>
      <c r="M5" s="3"/>
      <c r="N5" s="3"/>
      <c r="O5" s="3"/>
    </row>
    <row r="6" spans="1:16" ht="24.75" customHeight="1">
      <c r="A6" s="62" t="s">
        <v>64</v>
      </c>
      <c r="B6" s="62"/>
      <c r="C6" s="62"/>
      <c r="D6" s="28"/>
      <c r="E6" s="5"/>
      <c r="F6" s="67"/>
      <c r="G6" s="67"/>
      <c r="H6" s="21"/>
      <c r="I6" s="3"/>
      <c r="J6" s="3"/>
      <c r="K6" s="3"/>
      <c r="L6" s="3"/>
      <c r="M6" s="3"/>
      <c r="N6" s="3"/>
      <c r="O6" s="3"/>
    </row>
    <row r="7" spans="1:16" ht="24.75" customHeight="1">
      <c r="A7" s="63" t="s">
        <v>1</v>
      </c>
      <c r="B7" s="63"/>
      <c r="C7" s="63"/>
      <c r="D7" s="29"/>
      <c r="E7" s="5"/>
      <c r="F7" s="5"/>
      <c r="G7" s="5"/>
      <c r="H7" s="21"/>
      <c r="I7" s="3"/>
      <c r="J7" s="3"/>
      <c r="K7" s="3"/>
      <c r="L7" s="3"/>
      <c r="M7" s="3"/>
      <c r="N7" s="3"/>
      <c r="O7" s="3"/>
    </row>
    <row r="8" spans="1:16" ht="24.75" customHeight="1">
      <c r="A8" s="63" t="s">
        <v>2</v>
      </c>
      <c r="B8" s="63"/>
      <c r="C8" s="63"/>
      <c r="D8" s="29"/>
      <c r="E8" s="5"/>
      <c r="F8" s="5"/>
      <c r="G8" s="5"/>
      <c r="H8" s="21"/>
      <c r="I8" s="3"/>
      <c r="J8" s="3"/>
      <c r="K8" s="3"/>
      <c r="L8" s="3"/>
      <c r="M8" s="3"/>
      <c r="N8" s="3"/>
      <c r="O8" s="3"/>
    </row>
    <row r="9" spans="1:16" ht="11.25" customHeight="1" thickBot="1"/>
    <row r="10" spans="1:16" ht="29.25" customHeight="1" thickTop="1" thickBot="1">
      <c r="A10" s="64" t="s">
        <v>3</v>
      </c>
      <c r="B10" s="65"/>
      <c r="C10" s="65"/>
      <c r="D10" s="25" t="s">
        <v>4</v>
      </c>
      <c r="E10" s="25" t="s">
        <v>5</v>
      </c>
      <c r="F10" s="26" t="s">
        <v>6</v>
      </c>
      <c r="G10" s="27" t="s">
        <v>7</v>
      </c>
    </row>
    <row r="11" spans="1:16" ht="27.75" customHeight="1" thickBot="1">
      <c r="A11" s="57" t="s">
        <v>8</v>
      </c>
      <c r="B11" s="58"/>
      <c r="C11" s="58"/>
      <c r="D11" s="58"/>
      <c r="E11" s="58"/>
      <c r="F11" s="58"/>
      <c r="G11" s="30"/>
      <c r="I11" s="1">
        <f>COUNTIF(I12:I14,TRUE)</f>
        <v>0</v>
      </c>
      <c r="J11" s="1" t="str">
        <f>IF(COUNTIF($J$12:$J$14,"NG")=0,"OK","NG")</f>
        <v>NG</v>
      </c>
      <c r="K11" s="1" t="str">
        <f>IF(COUNTIF(K12:K14,"○NG")&gt;=1,"NG","OK")</f>
        <v>OK</v>
      </c>
      <c r="M11" t="s">
        <v>9</v>
      </c>
      <c r="N11"/>
      <c r="O11"/>
      <c r="P11" t="s">
        <v>73</v>
      </c>
    </row>
    <row r="12" spans="1:16" ht="39.75" customHeight="1">
      <c r="A12" s="31"/>
      <c r="B12" s="32">
        <v>1</v>
      </c>
      <c r="C12" s="33" t="str">
        <f>IFERROR(VLOOKUP($B15&amp;$D$5&amp;"事業実施主体",確認内容!$A:$E,3,FALSE),"-")</f>
        <v>共通</v>
      </c>
      <c r="D12" s="34" t="str">
        <f>IFERROR(VLOOKUP($B12&amp;$D$5&amp;"事業実施主体",確認内容!$A:$E,4,FALSE),"-")</f>
        <v>受益農業従事者が５名以上である。</v>
      </c>
      <c r="E12" s="34" t="str">
        <f>IFERROR(VLOOKUP($B15&amp;$D$5&amp;"事業実施主体",確認内容!$A:$E,5,FALSE),"-")</f>
        <v>構成員名簿など</v>
      </c>
      <c r="F12" s="35"/>
      <c r="G12" s="36"/>
      <c r="I12" s="23" t="b">
        <v>0</v>
      </c>
      <c r="J12" s="1" t="str">
        <f>IF(I12=TRUE,"OK","NG")</f>
        <v>NG</v>
      </c>
      <c r="K12" s="1" t="str">
        <f>IF(C12="-",IF(I12=TRUE,"○NG",""),"")</f>
        <v/>
      </c>
      <c r="M12"/>
      <c r="N12"/>
      <c r="O12"/>
      <c r="P12"/>
    </row>
    <row r="13" spans="1:16" ht="39.75" customHeight="1" thickBot="1">
      <c r="A13" s="31"/>
      <c r="B13" s="37">
        <v>2</v>
      </c>
      <c r="C13" s="38" t="str">
        <f>IFERROR(VLOOKUP($B16&amp;$D$5&amp;"事業実施主体",確認内容!$A:$E,3,FALSE),"-")</f>
        <v>共通</v>
      </c>
      <c r="D13" s="39" t="str">
        <f>IFERROR(VLOOKUP($B13&amp;$D$5&amp;"事業実施主体",確認内容!$A:$E,4,FALSE),"-")</f>
        <v>事業の実施及び会計手続を適正に行える体制である。</v>
      </c>
      <c r="E13" s="39" t="str">
        <f>IFERROR(VLOOKUP($B16&amp;$D$5&amp;"事業実施主体",確認内容!$A:$E,5,FALSE),"-")</f>
        <v>定款及び予算書など</v>
      </c>
      <c r="F13" s="40"/>
      <c r="G13" s="41"/>
      <c r="I13" s="23" t="b">
        <v>0</v>
      </c>
      <c r="J13" s="1" t="str">
        <f>IF(I13=TRUE,"OK","NG")</f>
        <v>NG</v>
      </c>
      <c r="K13" s="1" t="str">
        <f>IF(C13="-",IF(I13=TRUE,"○NG",""),"")</f>
        <v/>
      </c>
      <c r="M13" t="s">
        <v>69</v>
      </c>
      <c r="N13"/>
      <c r="O13">
        <v>1</v>
      </c>
      <c r="P13" t="s">
        <v>10</v>
      </c>
    </row>
    <row r="14" spans="1:16" ht="27.75" customHeight="1" thickBot="1">
      <c r="A14" s="57" t="s">
        <v>13</v>
      </c>
      <c r="B14" s="58"/>
      <c r="C14" s="58"/>
      <c r="D14" s="58"/>
      <c r="E14" s="58"/>
      <c r="F14" s="58"/>
      <c r="G14" s="30"/>
      <c r="I14" s="23" t="b">
        <v>0</v>
      </c>
      <c r="J14" s="1" t="e">
        <f>IF(#REF!=$D$7,IF(I14=TRUE,"OK","NG"),IF(I14=FALSE,"OK","NG"))</f>
        <v>#REF!</v>
      </c>
      <c r="K14" s="1" t="e">
        <f>IF(#REF!="-",IF(I14=TRUE,"○NG",""),"")</f>
        <v>#REF!</v>
      </c>
      <c r="M14" t="s">
        <v>70</v>
      </c>
      <c r="N14"/>
      <c r="O14">
        <v>2</v>
      </c>
      <c r="P14" t="s">
        <v>12</v>
      </c>
    </row>
    <row r="15" spans="1:16" ht="39.75" customHeight="1">
      <c r="A15" s="31"/>
      <c r="B15" s="42">
        <v>1</v>
      </c>
      <c r="C15" s="43" t="str">
        <f>IFERROR(VLOOKUP($B15&amp;$D$5&amp;"事業内容",確認内容!$A:$E,3,FALSE),"-")</f>
        <v>共通</v>
      </c>
      <c r="D15" s="44" t="str">
        <f>IFERROR(VLOOKUP($B15&amp;$D$5&amp;"事業内容",確認内容!$A:$E,4,FALSE),"-")</f>
        <v>複数産地と実需者等とのデータ連携による加工・業務用野菜のサプライチェーンの連携強化に向けた取組である。</v>
      </c>
      <c r="E15" s="44" t="str">
        <f>IFERROR(VLOOKUP($B15&amp;$D$5&amp;"事業内容",確認内容!$A:$E,5,FALSE),"-")</f>
        <v>事業実施計画書</v>
      </c>
      <c r="F15" s="45"/>
      <c r="G15" s="52"/>
      <c r="I15" s="1">
        <f>COUNTIF(I16:I22,TRUE)</f>
        <v>0</v>
      </c>
      <c r="J15" s="1" t="str">
        <f>IF(COUNTIF(J16:J22,"NG")=0,"OK","NG")</f>
        <v>NG</v>
      </c>
      <c r="K15" s="1" t="str">
        <f>IF(COUNTIF(K16:K22,"○NG")&gt;=1,"NG","OK")</f>
        <v>OK</v>
      </c>
      <c r="M15"/>
      <c r="N15"/>
      <c r="O15">
        <v>3</v>
      </c>
      <c r="P15" t="s">
        <v>15</v>
      </c>
    </row>
    <row r="16" spans="1:16" ht="39.75" customHeight="1">
      <c r="A16" s="31"/>
      <c r="B16" s="37">
        <v>2</v>
      </c>
      <c r="C16" s="38" t="str">
        <f>IFERROR(VLOOKUP($B16&amp;$D$5&amp;"事業内容",確認内容!$A:$E,3,FALSE),"-")</f>
        <v>共通</v>
      </c>
      <c r="D16" s="39" t="str">
        <f>IFERROR(VLOOKUP($B16&amp;$D$5&amp;"事業内容",確認内容!$A:$E,4,FALSE),"-")</f>
        <v>事業対象品目は野菜（かんしょ、ばれいしょ除く）又は果樹である。</v>
      </c>
      <c r="E16" s="39" t="str">
        <f>IFERROR(VLOOKUP($B16&amp;$D$5&amp;"事業内容",確認内容!$A:$E,5,FALSE),"-")</f>
        <v>事業実施計画書</v>
      </c>
      <c r="F16" s="40"/>
      <c r="G16" s="41"/>
      <c r="I16" s="23" t="b">
        <v>0</v>
      </c>
      <c r="J16" s="1" t="str">
        <f t="shared" ref="J16:J22" si="0">IF(C15="-",IF(I16=FALSE,"OK","NG"),IF(I16=TRUE,"OK","NG"))</f>
        <v>NG</v>
      </c>
      <c r="K16" s="1" t="str">
        <f t="shared" ref="K16:K22" si="1">IF(C15="-",IF(I16=TRUE,"○NG",""),"")</f>
        <v/>
      </c>
      <c r="M16"/>
      <c r="N16"/>
      <c r="O16">
        <v>4</v>
      </c>
      <c r="P16" t="s">
        <v>16</v>
      </c>
    </row>
    <row r="17" spans="1:16" ht="39.75" customHeight="1">
      <c r="A17" s="31"/>
      <c r="B17" s="37">
        <v>3</v>
      </c>
      <c r="C17" s="38" t="str">
        <f>IFERROR(VLOOKUP($B17&amp;$D$5&amp;"事業内容",確認内容!$A:$E,3,FALSE),"-")</f>
        <v>共通</v>
      </c>
      <c r="D17" s="39" t="str">
        <f>IFERROR(VLOOKUP($B17&amp;$D$5&amp;"事業内容",確認内容!$A:$E,4,FALSE),"-")</f>
        <v>目標年度は適切である（事業終了年度の翌々年度）。</v>
      </c>
      <c r="E17" s="39" t="str">
        <f>IFERROR(VLOOKUP($B17&amp;$D$5&amp;"事業内容",確認内容!$A:$E,5,FALSE),"-")</f>
        <v>事業実施計画書</v>
      </c>
      <c r="F17" s="40"/>
      <c r="G17" s="41"/>
      <c r="I17" s="23" t="b">
        <v>0</v>
      </c>
      <c r="J17" s="1" t="str">
        <f t="shared" si="0"/>
        <v>NG</v>
      </c>
      <c r="K17" s="1" t="str">
        <f t="shared" si="1"/>
        <v/>
      </c>
      <c r="M17"/>
      <c r="N17"/>
      <c r="O17">
        <v>5</v>
      </c>
      <c r="P17" t="s">
        <v>11</v>
      </c>
    </row>
    <row r="18" spans="1:16" ht="39.75" customHeight="1">
      <c r="A18" s="31"/>
      <c r="B18" s="37">
        <v>4</v>
      </c>
      <c r="C18" s="38" t="str">
        <f>IFERROR(VLOOKUP($B18&amp;$D$5&amp;"事業内容",確認内容!$A:$E,3,FALSE),"-")</f>
        <v>補助金額</v>
      </c>
      <c r="D18" s="39" t="str">
        <f>IFERROR(VLOOKUP($B18&amp;$D$5&amp;"事業内容",確認内容!$A:$E,4,FALSE),"-")</f>
        <v>国庫補助金額は千円単位（未満切り捨て）で計上している。</v>
      </c>
      <c r="E18" s="39" t="str">
        <f>IFERROR(VLOOKUP($B18&amp;$D$5&amp;"事業内容",確認内容!$A:$E,5,FALSE),"-")</f>
        <v>事業実施計画書</v>
      </c>
      <c r="F18" s="40"/>
      <c r="G18" s="41"/>
      <c r="I18" s="23" t="b">
        <v>0</v>
      </c>
      <c r="J18" s="1" t="str">
        <f t="shared" si="0"/>
        <v>NG</v>
      </c>
      <c r="K18" s="1" t="str">
        <f t="shared" si="1"/>
        <v/>
      </c>
      <c r="M18"/>
      <c r="N18"/>
      <c r="O18">
        <v>6</v>
      </c>
      <c r="P18" t="s">
        <v>14</v>
      </c>
    </row>
    <row r="19" spans="1:16" ht="39.75" customHeight="1">
      <c r="A19" s="31"/>
      <c r="B19" s="37">
        <v>5</v>
      </c>
      <c r="C19" s="38" t="str">
        <f>IFERROR(VLOOKUP($B19&amp;$D$5&amp;"事業内容",確認内容!$A:$E,3,FALSE),"-")</f>
        <v>対象経費</v>
      </c>
      <c r="D19" s="39" t="str">
        <f>IFERROR(VLOOKUP($B19&amp;$D$5&amp;"事業内容",確認内容!$A:$E,4,FALSE),"-")</f>
        <v>補助対象外の経費が含まれていない。</v>
      </c>
      <c r="E19" s="39" t="str">
        <f>IFERROR(VLOOKUP($B19&amp;$D$5&amp;"事業内容",確認内容!$A:$E,5,FALSE),"-")</f>
        <v>見積書、カタログなど</v>
      </c>
      <c r="F19" s="40"/>
      <c r="G19" s="41"/>
      <c r="I19" s="23" t="b">
        <v>0</v>
      </c>
      <c r="J19" s="1" t="str">
        <f t="shared" si="0"/>
        <v>NG</v>
      </c>
      <c r="K19" s="1" t="str">
        <f t="shared" si="1"/>
        <v/>
      </c>
      <c r="M19"/>
      <c r="N19"/>
      <c r="O19">
        <v>7</v>
      </c>
      <c r="P19" t="s">
        <v>17</v>
      </c>
    </row>
    <row r="20" spans="1:16" ht="39.75" customHeight="1">
      <c r="A20" s="31"/>
      <c r="B20" s="37">
        <v>6</v>
      </c>
      <c r="C20" s="38" t="str">
        <f>IFERROR(VLOOKUP($B20&amp;$D$5&amp;"事業内容",確認内容!$A:$E,3,FALSE),"-")</f>
        <v>システム・機械・設備</v>
      </c>
      <c r="D20" s="39" t="str">
        <f>IFERROR(VLOOKUP($B20&amp;$D$5&amp;"事業内容",確認内容!$A:$E,4,FALSE),"-")</f>
        <v>導入するシステム・機械・設備等の規模は適切である。</v>
      </c>
      <c r="E20" s="39" t="str">
        <f>IFERROR(VLOOKUP($B20&amp;$D$5&amp;"事業内容",確認内容!$A:$E,5,FALSE),"-")</f>
        <v>事業実施計画書、
規模決定根拠資料など</v>
      </c>
      <c r="F20" s="40"/>
      <c r="G20" s="41"/>
      <c r="I20" s="23" t="b">
        <v>0</v>
      </c>
      <c r="J20" s="1" t="str">
        <f t="shared" si="0"/>
        <v>NG</v>
      </c>
      <c r="K20" s="1" t="str">
        <f t="shared" si="1"/>
        <v/>
      </c>
      <c r="M20"/>
      <c r="N20"/>
      <c r="O20">
        <v>8</v>
      </c>
      <c r="P20" t="s">
        <v>18</v>
      </c>
    </row>
    <row r="21" spans="1:16" ht="39.75" customHeight="1" thickBot="1">
      <c r="A21" s="46"/>
      <c r="B21" s="48">
        <v>7</v>
      </c>
      <c r="C21" s="49" t="str">
        <f>IFERROR(VLOOKUP($B21&amp;$D$5&amp;"事業内容",確認内容!$A:$E,3,FALSE),"-")</f>
        <v>リース契約</v>
      </c>
      <c r="D21" s="50" t="str">
        <f>IFERROR(VLOOKUP($B21&amp;$D$5&amp;"事業内容",確認内容!$A:$E,4,FALSE),"-")</f>
        <v>「リース契約の条件」の要件を満たしている（要綱に定める算定式により金額を計算、リース期間は１年以上耐用年数以内、他の補助金を受けていない等）。</v>
      </c>
      <c r="E21" s="50" t="str">
        <f>IFERROR(VLOOKUP($B21&amp;$D$5&amp;"事業内容",確認内容!$A:$E,5,FALSE),"-")</f>
        <v>事業実施計画書</v>
      </c>
      <c r="F21" s="51"/>
      <c r="G21" s="53"/>
      <c r="I21" s="23" t="b">
        <v>0</v>
      </c>
      <c r="J21" s="1" t="str">
        <f t="shared" si="0"/>
        <v>NG</v>
      </c>
      <c r="K21" s="1" t="str">
        <f t="shared" si="1"/>
        <v/>
      </c>
      <c r="M21"/>
      <c r="N21"/>
      <c r="O21">
        <v>9</v>
      </c>
      <c r="P21" t="s">
        <v>19</v>
      </c>
    </row>
    <row r="22" spans="1:16" ht="27.75" customHeight="1" thickBot="1">
      <c r="A22" s="59" t="s">
        <v>59</v>
      </c>
      <c r="B22" s="60"/>
      <c r="C22" s="60"/>
      <c r="D22" s="60"/>
      <c r="E22" s="60"/>
      <c r="F22" s="60"/>
      <c r="G22" s="47"/>
      <c r="I22" s="23" t="b">
        <v>0</v>
      </c>
      <c r="J22" s="1" t="str">
        <f t="shared" si="0"/>
        <v>NG</v>
      </c>
      <c r="K22" s="1" t="str">
        <f t="shared" si="1"/>
        <v/>
      </c>
      <c r="M22"/>
      <c r="N22"/>
      <c r="O22"/>
      <c r="P22" t="str">
        <f>""</f>
        <v/>
      </c>
    </row>
    <row r="23" spans="1:16" ht="39.75" customHeight="1">
      <c r="A23" s="31"/>
      <c r="B23" s="32">
        <v>1</v>
      </c>
      <c r="C23" s="33" t="str">
        <f>IFERROR(VLOOKUP($B23&amp;$D$5&amp;"補助要件等",確認内容!$A:$E,3,FALSE),"-")</f>
        <v>成果目標</v>
      </c>
      <c r="D23" s="34" t="str">
        <f>IFERROR(VLOOKUP($B23&amp;$D$5&amp;"補助要件等",確認内容!$A:$E,4,FALSE),"-")</f>
        <v>成果目標の設定は適切である。</v>
      </c>
      <c r="E23" s="34" t="str">
        <f>IFERROR(VLOOKUP($B23&amp;$D$5&amp;"補助要件等",確認内容!$A:$E,5,FALSE),"-")</f>
        <v>現状値及び目標値
設定根拠資料</v>
      </c>
      <c r="F23" s="35"/>
      <c r="G23" s="36"/>
      <c r="I23" s="1">
        <f>COUNTIF(I24:I25,TRUE)</f>
        <v>0</v>
      </c>
      <c r="J23" s="1" t="str">
        <f>IF(COUNTIF(J24:J25,"NG")=0,"OK","NG")</f>
        <v>NG</v>
      </c>
      <c r="K23" s="1" t="str">
        <f>IF(COUNTIF(K24:K25,"○NG")&gt;=1,"NG","OK")</f>
        <v>OK</v>
      </c>
    </row>
    <row r="24" spans="1:16" ht="39.75" customHeight="1">
      <c r="A24" s="31"/>
      <c r="B24" s="37">
        <v>2</v>
      </c>
      <c r="C24" s="38" t="str">
        <f>IFERROR(VLOOKUP($B24&amp;$D$5&amp;"補助要件等",確認内容!$A:$E,3,FALSE),"-")</f>
        <v>加算ポイント</v>
      </c>
      <c r="D24" s="39" t="str">
        <f>IFERROR(VLOOKUP($B24&amp;$D$5&amp;"補助要件等",確認内容!$A:$E,4,FALSE),"-")</f>
        <v>加算ポイントの設定は適切である。</v>
      </c>
      <c r="E24" s="39" t="str">
        <f>IFERROR(VLOOKUP($B24&amp;$D$5&amp;"補助要件等",確認内容!$A:$E,5,FALSE),"-")</f>
        <v>調査様式、事業実施
計画書、確認資料</v>
      </c>
      <c r="F24" s="40"/>
      <c r="G24" s="41"/>
      <c r="I24" s="23" t="b">
        <v>0</v>
      </c>
      <c r="J24" s="1" t="str">
        <f>IF(C23="-",IF(I24=FALSE,"OK","NG"),IF(I24=TRUE,"OK","NG"))</f>
        <v>NG</v>
      </c>
      <c r="K24" s="1" t="str">
        <f>IF(C23="-",IF(I24=TRUE,"○NG",""),"")</f>
        <v/>
      </c>
    </row>
    <row r="25" spans="1:16" ht="39.75" customHeight="1">
      <c r="A25" s="31"/>
      <c r="B25" s="37">
        <v>3</v>
      </c>
      <c r="C25" s="38" t="str">
        <f>IFERROR(VLOOKUP($B25&amp;$D$5&amp;"補助要件等",確認内容!$A:$E,3,FALSE),"-")</f>
        <v>クロスコンプライアンス</v>
      </c>
      <c r="D25" s="39" t="str">
        <f>IFERROR(VLOOKUP($B25&amp;$D$5&amp;"補助要件等",確認内容!$A:$E,4,FALSE),"-")</f>
        <v>環境負荷低減の取組を行う。</v>
      </c>
      <c r="E25" s="39" t="str">
        <f>IFERROR(VLOOKUP($B25&amp;$D$5&amp;"補助要件等",確認内容!$A:$E,5,FALSE),"-")</f>
        <v>クロスコンプライアンスチェックシート</v>
      </c>
      <c r="F25" s="40"/>
      <c r="G25" s="41"/>
      <c r="I25" s="23" t="b">
        <v>0</v>
      </c>
      <c r="J25" s="1" t="str">
        <f>IF(C24="-",IF(I25=FALSE,"OK","NG"),IF(I25=TRUE,"OK","NG"))</f>
        <v>NG</v>
      </c>
      <c r="K25" s="1" t="str">
        <f>IF(C24="-",IF(I25=TRUE,"○NG",""),"")</f>
        <v/>
      </c>
    </row>
    <row r="26" spans="1:16" ht="44.25" customHeight="1">
      <c r="D26" s="5"/>
      <c r="I26" s="23" t="b">
        <v>0</v>
      </c>
      <c r="J26" s="1" t="str">
        <f>IF(C25="-",IF(I26=FALSE,"OK","NG"),IF(I26=TRUE,"OK","NG"))</f>
        <v>NG</v>
      </c>
      <c r="K26" s="1" t="str">
        <f>IF(C25="-",IF(I26=TRUE,"○NG",""),"")</f>
        <v/>
      </c>
    </row>
    <row r="27" spans="1:16" ht="44.25" customHeight="1">
      <c r="D27" s="5"/>
    </row>
    <row r="28" spans="1:16" ht="44.25" customHeight="1">
      <c r="D28" s="5"/>
    </row>
    <row r="29" spans="1:16" ht="44.25" customHeight="1">
      <c r="D29" s="5"/>
    </row>
    <row r="30" spans="1:16" ht="44.25" customHeight="1">
      <c r="D30" s="5"/>
    </row>
    <row r="31" spans="1:16" ht="44.25" customHeight="1">
      <c r="D31" s="5"/>
    </row>
    <row r="32" spans="1:16" ht="44.25" customHeight="1">
      <c r="D32" s="5"/>
    </row>
    <row r="33" spans="4:4" ht="22.5" customHeight="1">
      <c r="D33" s="5"/>
    </row>
    <row r="34" spans="4:4" ht="22.5" customHeight="1">
      <c r="D34" s="5"/>
    </row>
    <row r="35" spans="4:4" ht="22.5" customHeight="1">
      <c r="D35" s="5"/>
    </row>
    <row r="36" spans="4:4" ht="22.5" customHeight="1">
      <c r="D36" s="5"/>
    </row>
    <row r="37" spans="4:4" ht="22.5" customHeight="1">
      <c r="D37" s="5"/>
    </row>
    <row r="38" spans="4:4" ht="22.5" customHeight="1">
      <c r="D38" s="5"/>
    </row>
    <row r="39" spans="4:4" ht="22.5" customHeight="1">
      <c r="D39" s="5"/>
    </row>
    <row r="40" spans="4:4" ht="22.5" customHeight="1">
      <c r="D40" s="5"/>
    </row>
    <row r="41" spans="4:4" ht="22.5" customHeight="1">
      <c r="D41" s="5"/>
    </row>
    <row r="42" spans="4:4" ht="22.5" customHeight="1">
      <c r="D42" s="5"/>
    </row>
    <row r="43" spans="4:4" ht="22.5" customHeight="1">
      <c r="D43" s="5"/>
    </row>
    <row r="44" spans="4:4" ht="22.5" customHeight="1">
      <c r="D44" s="5"/>
    </row>
    <row r="45" spans="4:4" ht="22.5" customHeight="1">
      <c r="D45" s="5"/>
    </row>
    <row r="46" spans="4:4" ht="22.5" customHeight="1">
      <c r="D46" s="5"/>
    </row>
    <row r="47" spans="4:4" ht="22.5" customHeight="1">
      <c r="D47" s="5"/>
    </row>
    <row r="48" spans="4:4" ht="22.5" customHeight="1">
      <c r="D48" s="5"/>
    </row>
    <row r="49" spans="4:4" ht="22.5" customHeight="1">
      <c r="D49" s="5"/>
    </row>
    <row r="50" spans="4:4" ht="22.5" customHeight="1">
      <c r="D50" s="5"/>
    </row>
    <row r="51" spans="4:4" ht="22.5" customHeight="1">
      <c r="D51" s="5"/>
    </row>
    <row r="52" spans="4:4" ht="22.5" customHeight="1">
      <c r="D52" s="5"/>
    </row>
    <row r="53" spans="4:4" ht="22.5" customHeight="1">
      <c r="D53" s="5"/>
    </row>
    <row r="54" spans="4:4" ht="22.5" customHeight="1">
      <c r="D54" s="5"/>
    </row>
    <row r="55" spans="4:4" ht="22.5" customHeight="1">
      <c r="D55" s="5"/>
    </row>
    <row r="56" spans="4:4" ht="22.5" customHeight="1">
      <c r="D56" s="5"/>
    </row>
    <row r="57" spans="4:4" ht="22.5" customHeight="1">
      <c r="D57" s="5"/>
    </row>
    <row r="58" spans="4:4" ht="22.5" customHeight="1">
      <c r="D58" s="5"/>
    </row>
    <row r="59" spans="4:4" ht="22.5" customHeight="1">
      <c r="D59" s="5"/>
    </row>
    <row r="60" spans="4:4" ht="22.5" customHeight="1">
      <c r="D60" s="5"/>
    </row>
    <row r="61" spans="4:4" ht="22.5" customHeight="1">
      <c r="D61" s="5"/>
    </row>
    <row r="62" spans="4:4" ht="22.5" customHeight="1">
      <c r="D62" s="5"/>
    </row>
    <row r="63" spans="4:4" ht="22.5" customHeight="1">
      <c r="D63" s="5"/>
    </row>
    <row r="64" spans="4:4" ht="22.5" customHeight="1">
      <c r="D64" s="5"/>
    </row>
    <row r="65" spans="4:4" ht="22.5" customHeight="1">
      <c r="D65" s="5"/>
    </row>
    <row r="66" spans="4:4" ht="22.5" customHeight="1">
      <c r="D66" s="5"/>
    </row>
    <row r="67" spans="4:4" ht="22.5" customHeight="1">
      <c r="D67" s="5"/>
    </row>
    <row r="68" spans="4:4" ht="22.5" customHeight="1">
      <c r="D68" s="5"/>
    </row>
    <row r="69" spans="4:4" ht="22.5" customHeight="1">
      <c r="D69" s="5"/>
    </row>
    <row r="70" spans="4:4" ht="22.5" customHeight="1">
      <c r="D70" s="5"/>
    </row>
    <row r="71" spans="4:4" ht="22.5" customHeight="1">
      <c r="D71" s="5"/>
    </row>
    <row r="72" spans="4:4" ht="22.5" customHeight="1">
      <c r="D72" s="5"/>
    </row>
    <row r="73" spans="4:4" ht="22.5" customHeight="1">
      <c r="D73" s="5"/>
    </row>
    <row r="74" spans="4:4" ht="22.5" customHeight="1">
      <c r="D74" s="5"/>
    </row>
    <row r="75" spans="4:4" ht="22.5" customHeight="1">
      <c r="D75" s="5"/>
    </row>
    <row r="76" spans="4:4" ht="22.5" customHeight="1">
      <c r="D76" s="5"/>
    </row>
    <row r="77" spans="4:4" ht="22.5" customHeight="1">
      <c r="D77" s="5"/>
    </row>
    <row r="78" spans="4:4" ht="22.5" customHeight="1">
      <c r="D78" s="5"/>
    </row>
    <row r="79" spans="4:4" ht="22.5" customHeight="1">
      <c r="D79" s="5"/>
    </row>
    <row r="80" spans="4:4" ht="22.5" customHeight="1">
      <c r="D80" s="5"/>
    </row>
    <row r="81" spans="4:4" ht="22.5" customHeight="1">
      <c r="D81" s="5"/>
    </row>
    <row r="82" spans="4:4" ht="22.5" customHeight="1">
      <c r="D82" s="5"/>
    </row>
    <row r="83" spans="4:4" ht="22.5" customHeight="1">
      <c r="D83" s="5"/>
    </row>
    <row r="84" spans="4:4" ht="22.5" customHeight="1">
      <c r="D84" s="5"/>
    </row>
    <row r="85" spans="4:4" ht="22.5" customHeight="1">
      <c r="D85" s="5"/>
    </row>
    <row r="86" spans="4:4" ht="22.5" customHeight="1">
      <c r="D86" s="5"/>
    </row>
    <row r="87" spans="4:4" ht="22.5" customHeight="1">
      <c r="D87" s="5"/>
    </row>
    <row r="88" spans="4:4" ht="22.5" customHeight="1">
      <c r="D88" s="5"/>
    </row>
    <row r="89" spans="4:4" ht="22.5" customHeight="1">
      <c r="D89" s="5"/>
    </row>
    <row r="90" spans="4:4" ht="22.5" customHeight="1">
      <c r="D90" s="5"/>
    </row>
    <row r="91" spans="4:4" ht="22.5" customHeight="1">
      <c r="D91" s="5"/>
    </row>
    <row r="92" spans="4:4" ht="22.5" customHeight="1">
      <c r="D92" s="5"/>
    </row>
    <row r="93" spans="4:4" ht="22.5" customHeight="1">
      <c r="D93" s="5"/>
    </row>
    <row r="94" spans="4:4" ht="22.5" customHeight="1">
      <c r="D94" s="5"/>
    </row>
    <row r="95" spans="4:4" ht="22.5" customHeight="1">
      <c r="D95" s="5"/>
    </row>
    <row r="96" spans="4:4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</sheetData>
  <sheetProtection formatCells="0"/>
  <protectedRanges>
    <protectedRange sqref="D5:D8" name="範囲3"/>
    <protectedRange sqref="G23:G25 G15:G21 G12:G13" name="範囲1"/>
    <protectedRange sqref="I16:I22 I24:I26 I12:I14" name="範囲2"/>
  </protectedRanges>
  <mergeCells count="11">
    <mergeCell ref="A11:F11"/>
    <mergeCell ref="A14:F14"/>
    <mergeCell ref="A22:F22"/>
    <mergeCell ref="A2:G2"/>
    <mergeCell ref="A5:C5"/>
    <mergeCell ref="A7:C7"/>
    <mergeCell ref="A8:C8"/>
    <mergeCell ref="A10:C10"/>
    <mergeCell ref="A3:G3"/>
    <mergeCell ref="F5:G6"/>
    <mergeCell ref="A6:C6"/>
  </mergeCells>
  <phoneticPr fontId="1"/>
  <conditionalFormatting sqref="B15:G21">
    <cfRule type="expression" dxfId="3" priority="8">
      <formula>$C15="-"</formula>
    </cfRule>
  </conditionalFormatting>
  <conditionalFormatting sqref="B23:G25">
    <cfRule type="expression" dxfId="2" priority="4">
      <formula>$C23="-"</formula>
    </cfRule>
  </conditionalFormatting>
  <conditionalFormatting sqref="E4 H5:H8">
    <cfRule type="expression" dxfId="1" priority="14">
      <formula>$E$4=""</formula>
    </cfRule>
  </conditionalFormatting>
  <conditionalFormatting sqref="F5">
    <cfRule type="expression" dxfId="0" priority="1">
      <formula>$F$5=""</formula>
    </cfRule>
  </conditionalFormatting>
  <dataValidations count="2">
    <dataValidation type="list" allowBlank="1" showInputMessage="1" showErrorMessage="1" sqref="D7" xr:uid="{1D04927B-03E7-44C1-8041-3FFEF4C6CF1E}">
      <formula1>$P$13:$P$21</formula1>
    </dataValidation>
    <dataValidation type="list" allowBlank="1" showInputMessage="1" showErrorMessage="1" sqref="D5" xr:uid="{57E427A9-18F5-4F89-9390-CEDA5FAE5282}">
      <formula1>$M$12:$M$17</formula1>
    </dataValidation>
  </dataValidations>
  <printOptions horizontalCentered="1"/>
  <pageMargins left="0.19685039370078741" right="0.19685039370078741" top="0.19685039370078741" bottom="0.19685039370078741" header="0.47244094488188981" footer="0.31496062992125984"/>
  <pageSetup paperSize="9" scale="73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257175</xdr:colOff>
                    <xdr:row>12</xdr:row>
                    <xdr:rowOff>95250</xdr:rowOff>
                  </from>
                  <to>
                    <xdr:col>5</xdr:col>
                    <xdr:colOff>695325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257175</xdr:colOff>
                    <xdr:row>13</xdr:row>
                    <xdr:rowOff>0</xdr:rowOff>
                  </from>
                  <to>
                    <xdr:col>5</xdr:col>
                    <xdr:colOff>695325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257175</xdr:colOff>
                    <xdr:row>15</xdr:row>
                    <xdr:rowOff>95250</xdr:rowOff>
                  </from>
                  <to>
                    <xdr:col>5</xdr:col>
                    <xdr:colOff>695325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257175</xdr:colOff>
                    <xdr:row>16</xdr:row>
                    <xdr:rowOff>95250</xdr:rowOff>
                  </from>
                  <to>
                    <xdr:col>5</xdr:col>
                    <xdr:colOff>695325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257175</xdr:colOff>
                    <xdr:row>17</xdr:row>
                    <xdr:rowOff>95250</xdr:rowOff>
                  </from>
                  <to>
                    <xdr:col>5</xdr:col>
                    <xdr:colOff>695325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257175</xdr:colOff>
                    <xdr:row>18</xdr:row>
                    <xdr:rowOff>95250</xdr:rowOff>
                  </from>
                  <to>
                    <xdr:col>5</xdr:col>
                    <xdr:colOff>695325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>
                  <from>
                    <xdr:col>5</xdr:col>
                    <xdr:colOff>257175</xdr:colOff>
                    <xdr:row>19</xdr:row>
                    <xdr:rowOff>95250</xdr:rowOff>
                  </from>
                  <to>
                    <xdr:col>5</xdr:col>
                    <xdr:colOff>695325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257175</xdr:colOff>
                    <xdr:row>20</xdr:row>
                    <xdr:rowOff>95250</xdr:rowOff>
                  </from>
                  <to>
                    <xdr:col>5</xdr:col>
                    <xdr:colOff>695325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257175</xdr:colOff>
                    <xdr:row>23</xdr:row>
                    <xdr:rowOff>95250</xdr:rowOff>
                  </from>
                  <to>
                    <xdr:col>5</xdr:col>
                    <xdr:colOff>695325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locked="0" defaultSize="0" autoFill="0" autoLine="0" autoPict="0">
                <anchor moveWithCells="1">
                  <from>
                    <xdr:col>5</xdr:col>
                    <xdr:colOff>257175</xdr:colOff>
                    <xdr:row>11</xdr:row>
                    <xdr:rowOff>104775</xdr:rowOff>
                  </from>
                  <to>
                    <xdr:col>5</xdr:col>
                    <xdr:colOff>695325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5</xdr:col>
                    <xdr:colOff>257175</xdr:colOff>
                    <xdr:row>14</xdr:row>
                    <xdr:rowOff>95250</xdr:rowOff>
                  </from>
                  <to>
                    <xdr:col>5</xdr:col>
                    <xdr:colOff>695325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defaultSize="0" autoFill="0" autoLine="0" autoPict="0">
                <anchor moveWithCells="1">
                  <from>
                    <xdr:col>5</xdr:col>
                    <xdr:colOff>257175</xdr:colOff>
                    <xdr:row>22</xdr:row>
                    <xdr:rowOff>95250</xdr:rowOff>
                  </from>
                  <to>
                    <xdr:col>5</xdr:col>
                    <xdr:colOff>695325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Check Box 16">
              <controlPr defaultSize="0" autoFill="0" autoLine="0" autoPict="0">
                <anchor moveWithCells="1">
                  <from>
                    <xdr:col>5</xdr:col>
                    <xdr:colOff>257175</xdr:colOff>
                    <xdr:row>24</xdr:row>
                    <xdr:rowOff>95250</xdr:rowOff>
                  </from>
                  <to>
                    <xdr:col>5</xdr:col>
                    <xdr:colOff>695325</xdr:colOff>
                    <xdr:row>24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FD6-FDF3-4759-8494-134281794AE9}">
  <sheetPr>
    <tabColor rgb="FF92D050"/>
    <pageSetUpPr fitToPage="1"/>
  </sheetPr>
  <dimension ref="A1:F37"/>
  <sheetViews>
    <sheetView zoomScaleNormal="100" workbookViewId="0">
      <pane ySplit="5" topLeftCell="A19" activePane="bottomLeft" state="frozen"/>
      <selection pane="bottomLeft" activeCell="K19" sqref="K19"/>
    </sheetView>
  </sheetViews>
  <sheetFormatPr defaultRowHeight="18.75"/>
  <cols>
    <col min="1" max="1" width="5.5" style="8" customWidth="1"/>
    <col min="2" max="2" width="9.75" style="6" customWidth="1"/>
    <col min="3" max="3" width="19.875" style="6" customWidth="1"/>
    <col min="4" max="5" width="43.25" style="6" customWidth="1"/>
    <col min="6" max="6" width="7.375" style="8" bestFit="1" customWidth="1"/>
    <col min="7" max="16384" width="9" style="6"/>
  </cols>
  <sheetData>
    <row r="1" spans="1:6" ht="22.5">
      <c r="A1" s="68" t="s">
        <v>20</v>
      </c>
      <c r="B1" s="68"/>
      <c r="C1" s="68"/>
      <c r="D1" s="68"/>
      <c r="E1" s="68"/>
    </row>
    <row r="2" spans="1:6" ht="22.5">
      <c r="A2" s="69"/>
      <c r="B2" s="69"/>
      <c r="C2" s="54" t="s">
        <v>21</v>
      </c>
      <c r="D2" s="11" t="s">
        <v>22</v>
      </c>
      <c r="E2" s="6" t="s">
        <v>23</v>
      </c>
    </row>
    <row r="3" spans="1:6" ht="22.5">
      <c r="A3" s="70"/>
      <c r="B3" s="70"/>
      <c r="C3" s="54" t="s">
        <v>24</v>
      </c>
      <c r="D3" s="11" t="s">
        <v>25</v>
      </c>
      <c r="E3" s="12"/>
    </row>
    <row r="4" spans="1:6" ht="22.5">
      <c r="D4" s="4"/>
    </row>
    <row r="5" spans="1:6" ht="46.5" customHeight="1">
      <c r="A5" s="9" t="s">
        <v>26</v>
      </c>
      <c r="B5" s="10" t="s">
        <v>27</v>
      </c>
      <c r="C5" s="10" t="s">
        <v>28</v>
      </c>
      <c r="D5" s="10" t="s">
        <v>29</v>
      </c>
      <c r="E5" s="13" t="s">
        <v>30</v>
      </c>
      <c r="F5" s="14" t="s">
        <v>31</v>
      </c>
    </row>
    <row r="6" spans="1:6" ht="33.75" customHeight="1">
      <c r="A6" s="9">
        <v>1</v>
      </c>
      <c r="B6" s="22"/>
      <c r="C6" s="22"/>
      <c r="D6" s="22" t="s">
        <v>32</v>
      </c>
      <c r="E6" s="15"/>
      <c r="F6" s="17"/>
    </row>
    <row r="7" spans="1:6" ht="33.75" customHeight="1">
      <c r="A7" s="9">
        <v>2</v>
      </c>
      <c r="B7" s="22"/>
      <c r="C7" s="22"/>
      <c r="D7" s="22" t="s">
        <v>32</v>
      </c>
      <c r="E7" s="15"/>
      <c r="F7" s="18"/>
    </row>
    <row r="8" spans="1:6" ht="33.75" customHeight="1">
      <c r="A8" s="9">
        <v>3</v>
      </c>
      <c r="B8" s="22"/>
      <c r="C8" s="22"/>
      <c r="D8" s="22" t="s">
        <v>32</v>
      </c>
      <c r="E8" s="15"/>
      <c r="F8" s="18"/>
    </row>
    <row r="9" spans="1:6" ht="33.75" customHeight="1">
      <c r="A9" s="9">
        <v>4</v>
      </c>
      <c r="B9" s="22"/>
      <c r="C9" s="22"/>
      <c r="D9" s="22" t="s">
        <v>32</v>
      </c>
      <c r="E9" s="15"/>
      <c r="F9" s="18"/>
    </row>
    <row r="10" spans="1:6" ht="33.75" customHeight="1">
      <c r="A10" s="9">
        <v>5</v>
      </c>
      <c r="B10" s="22"/>
      <c r="C10" s="22"/>
      <c r="D10" s="22" t="s">
        <v>32</v>
      </c>
      <c r="E10" s="15"/>
      <c r="F10" s="18"/>
    </row>
    <row r="11" spans="1:6" ht="33.75" customHeight="1">
      <c r="A11" s="9">
        <v>6</v>
      </c>
      <c r="B11" s="22"/>
      <c r="C11" s="22"/>
      <c r="D11" s="22" t="s">
        <v>32</v>
      </c>
      <c r="E11" s="15"/>
      <c r="F11" s="18"/>
    </row>
    <row r="12" spans="1:6" ht="33.75" customHeight="1">
      <c r="A12" s="9">
        <v>7</v>
      </c>
      <c r="B12" s="22"/>
      <c r="C12" s="22"/>
      <c r="D12" s="22" t="s">
        <v>32</v>
      </c>
      <c r="E12" s="15"/>
      <c r="F12" s="18"/>
    </row>
    <row r="13" spans="1:6" ht="33.75" customHeight="1">
      <c r="A13" s="9">
        <v>8</v>
      </c>
      <c r="B13" s="22"/>
      <c r="C13" s="22"/>
      <c r="D13" s="22" t="s">
        <v>32</v>
      </c>
      <c r="E13" s="16"/>
      <c r="F13" s="18"/>
    </row>
    <row r="14" spans="1:6" ht="33.75" customHeight="1">
      <c r="A14" s="9">
        <v>9</v>
      </c>
      <c r="B14" s="22"/>
      <c r="C14" s="22"/>
      <c r="D14" s="22" t="s">
        <v>32</v>
      </c>
      <c r="E14" s="16"/>
      <c r="F14" s="18"/>
    </row>
    <row r="15" spans="1:6" ht="33.75" customHeight="1">
      <c r="A15" s="9">
        <v>10</v>
      </c>
      <c r="B15" s="22"/>
      <c r="C15" s="22"/>
      <c r="D15" s="22" t="s">
        <v>32</v>
      </c>
      <c r="E15" s="15"/>
      <c r="F15" s="18"/>
    </row>
    <row r="16" spans="1:6" ht="33.75" customHeight="1">
      <c r="A16" s="9">
        <v>11</v>
      </c>
      <c r="B16" s="22"/>
      <c r="C16" s="22"/>
      <c r="D16" s="22" t="s">
        <v>32</v>
      </c>
      <c r="E16" s="15"/>
      <c r="F16" s="18"/>
    </row>
    <row r="17" spans="1:6" ht="33.75" customHeight="1">
      <c r="A17" s="9">
        <v>12</v>
      </c>
      <c r="B17" s="22"/>
      <c r="C17" s="22"/>
      <c r="D17" s="22" t="s">
        <v>32</v>
      </c>
      <c r="E17" s="15"/>
      <c r="F17" s="18"/>
    </row>
    <row r="18" spans="1:6" ht="33.75" customHeight="1">
      <c r="A18" s="9">
        <v>13</v>
      </c>
      <c r="B18" s="22"/>
      <c r="C18" s="22"/>
      <c r="D18" s="22" t="s">
        <v>32</v>
      </c>
      <c r="E18" s="15"/>
      <c r="F18" s="18"/>
    </row>
    <row r="19" spans="1:6" ht="33.75" customHeight="1">
      <c r="A19" s="9">
        <v>14</v>
      </c>
      <c r="B19" s="22"/>
      <c r="C19" s="22"/>
      <c r="D19" s="22" t="s">
        <v>32</v>
      </c>
      <c r="E19" s="15"/>
      <c r="F19" s="18"/>
    </row>
    <row r="20" spans="1:6" ht="33.75" customHeight="1">
      <c r="A20" s="9">
        <v>15</v>
      </c>
      <c r="B20" s="22"/>
      <c r="C20" s="22"/>
      <c r="D20" s="22" t="s">
        <v>32</v>
      </c>
      <c r="E20" s="15"/>
      <c r="F20" s="18"/>
    </row>
    <row r="21" spans="1:6" ht="33.75" customHeight="1">
      <c r="A21" s="9">
        <v>16</v>
      </c>
      <c r="B21" s="22"/>
      <c r="C21" s="22"/>
      <c r="D21" s="22" t="s">
        <v>32</v>
      </c>
      <c r="E21" s="15"/>
      <c r="F21" s="18"/>
    </row>
    <row r="22" spans="1:6" ht="33.75" customHeight="1">
      <c r="A22" s="9">
        <v>17</v>
      </c>
      <c r="B22" s="22"/>
      <c r="C22" s="22"/>
      <c r="D22" s="22" t="s">
        <v>32</v>
      </c>
      <c r="E22" s="15"/>
      <c r="F22" s="18"/>
    </row>
    <row r="23" spans="1:6" ht="33.75" customHeight="1">
      <c r="A23" s="9">
        <v>18</v>
      </c>
      <c r="B23" s="22"/>
      <c r="C23" s="22"/>
      <c r="D23" s="22" t="s">
        <v>32</v>
      </c>
      <c r="E23" s="15"/>
      <c r="F23" s="18"/>
    </row>
    <row r="24" spans="1:6" ht="33.75" customHeight="1">
      <c r="A24" s="9">
        <v>19</v>
      </c>
      <c r="B24" s="22"/>
      <c r="C24" s="22"/>
      <c r="D24" s="22" t="s">
        <v>32</v>
      </c>
      <c r="E24" s="15"/>
      <c r="F24" s="18"/>
    </row>
    <row r="25" spans="1:6" ht="33.75" customHeight="1">
      <c r="A25" s="9">
        <v>20</v>
      </c>
      <c r="B25" s="22"/>
      <c r="C25" s="22"/>
      <c r="D25" s="22" t="s">
        <v>32</v>
      </c>
      <c r="E25" s="15"/>
      <c r="F25" s="18"/>
    </row>
    <row r="26" spans="1:6" ht="33.75" customHeight="1">
      <c r="A26" s="9">
        <v>21</v>
      </c>
      <c r="B26" s="22"/>
      <c r="C26" s="22"/>
      <c r="D26" s="22" t="s">
        <v>32</v>
      </c>
      <c r="E26" s="15"/>
      <c r="F26" s="18"/>
    </row>
    <row r="27" spans="1:6" ht="33.75" customHeight="1">
      <c r="A27" s="9">
        <v>22</v>
      </c>
      <c r="B27" s="22"/>
      <c r="C27" s="22"/>
      <c r="D27" s="22" t="s">
        <v>32</v>
      </c>
      <c r="E27" s="15"/>
      <c r="F27" s="18"/>
    </row>
    <row r="28" spans="1:6" ht="33.75" customHeight="1">
      <c r="A28" s="9">
        <v>23</v>
      </c>
      <c r="B28" s="22"/>
      <c r="C28" s="22"/>
      <c r="D28" s="22" t="s">
        <v>32</v>
      </c>
      <c r="E28" s="15"/>
      <c r="F28" s="18"/>
    </row>
    <row r="29" spans="1:6" ht="33.75" customHeight="1">
      <c r="A29" s="9">
        <v>24</v>
      </c>
      <c r="B29" s="22"/>
      <c r="C29" s="22"/>
      <c r="D29" s="22" t="s">
        <v>32</v>
      </c>
      <c r="E29" s="15"/>
      <c r="F29" s="18"/>
    </row>
    <row r="30" spans="1:6" ht="33.75" customHeight="1">
      <c r="A30" s="9">
        <v>25</v>
      </c>
      <c r="B30" s="22"/>
      <c r="C30" s="22"/>
      <c r="D30" s="22" t="s">
        <v>32</v>
      </c>
      <c r="E30" s="15"/>
      <c r="F30" s="18"/>
    </row>
    <row r="31" spans="1:6" ht="33.75" customHeight="1">
      <c r="A31" s="9">
        <v>26</v>
      </c>
      <c r="B31" s="22"/>
      <c r="C31" s="22"/>
      <c r="D31" s="22" t="s">
        <v>32</v>
      </c>
      <c r="E31" s="15"/>
      <c r="F31" s="18"/>
    </row>
    <row r="32" spans="1:6" ht="33.75" customHeight="1">
      <c r="A32" s="9">
        <v>27</v>
      </c>
      <c r="B32" s="22"/>
      <c r="C32" s="22"/>
      <c r="D32" s="22" t="s">
        <v>32</v>
      </c>
      <c r="E32" s="15"/>
      <c r="F32" s="18"/>
    </row>
    <row r="33" spans="1:6" ht="33.75" customHeight="1">
      <c r="A33" s="9">
        <v>28</v>
      </c>
      <c r="B33" s="22"/>
      <c r="C33" s="22"/>
      <c r="D33" s="22" t="s">
        <v>32</v>
      </c>
      <c r="E33" s="15"/>
      <c r="F33" s="18"/>
    </row>
    <row r="34" spans="1:6" ht="33.75" customHeight="1">
      <c r="A34" s="9">
        <v>29</v>
      </c>
      <c r="B34" s="22"/>
      <c r="C34" s="22"/>
      <c r="D34" s="22" t="s">
        <v>32</v>
      </c>
      <c r="E34" s="15"/>
      <c r="F34" s="18"/>
    </row>
    <row r="35" spans="1:6" ht="33.75" customHeight="1">
      <c r="A35" s="9">
        <v>30</v>
      </c>
      <c r="B35" s="22"/>
      <c r="C35" s="22"/>
      <c r="D35" s="22" t="s">
        <v>32</v>
      </c>
      <c r="E35" s="19"/>
      <c r="F35" s="18"/>
    </row>
    <row r="36" spans="1:6">
      <c r="D36" s="7"/>
    </row>
    <row r="37" spans="1:6">
      <c r="D37" s="7"/>
    </row>
  </sheetData>
  <autoFilter ref="A5:F5" xr:uid="{435EFFD6-FDF3-4759-8494-134281794AE9}"/>
  <mergeCells count="3">
    <mergeCell ref="A1:E1"/>
    <mergeCell ref="A2:B2"/>
    <mergeCell ref="A3:B3"/>
  </mergeCells>
  <phoneticPr fontId="1"/>
  <dataValidations count="2">
    <dataValidation type="list" allowBlank="1" showInputMessage="1" showErrorMessage="1" sqref="F6:F34" xr:uid="{E6022D36-7D0F-4236-9BDC-EC9525B85382}">
      <formula1>"有,無"</formula1>
    </dataValidation>
    <dataValidation type="list" allowBlank="1" showInputMessage="1" showErrorMessage="1" sqref="D4" xr:uid="{78DB3543-FFF6-45ED-AE53-87CA829FA434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F41E-A7C5-4C6A-9718-F5076A0FB014}">
  <sheetPr>
    <tabColor theme="1" tint="0.499984740745262"/>
  </sheetPr>
  <dimension ref="A1:E31"/>
  <sheetViews>
    <sheetView workbookViewId="0">
      <selection activeCell="D7" sqref="D7"/>
    </sheetView>
  </sheetViews>
  <sheetFormatPr defaultRowHeight="18.75"/>
  <cols>
    <col min="1" max="1" width="17.125" style="55" customWidth="1"/>
    <col min="2" max="2" width="2.5" style="55" bestFit="1" customWidth="1"/>
    <col min="3" max="3" width="19.25" style="55" bestFit="1" customWidth="1"/>
    <col min="4" max="4" width="148.25" style="55" bestFit="1" customWidth="1"/>
    <col min="5" max="5" width="20.375" style="56" customWidth="1"/>
    <col min="6" max="16384" width="9" style="55"/>
  </cols>
  <sheetData>
    <row r="1" spans="1:5">
      <c r="B1" s="55" t="s">
        <v>8</v>
      </c>
    </row>
    <row r="2" spans="1:5">
      <c r="A2" s="55" t="str">
        <f>B2&amp;"サプライチェーン連携強化推進事業事業実施主体"</f>
        <v>1サプライチェーン連携強化推進事業事業実施主体</v>
      </c>
      <c r="B2" s="55">
        <v>1</v>
      </c>
      <c r="C2" s="55" t="s">
        <v>33</v>
      </c>
      <c r="D2" s="55" t="s">
        <v>34</v>
      </c>
      <c r="E2" s="56" t="s">
        <v>35</v>
      </c>
    </row>
    <row r="3" spans="1:5">
      <c r="A3" s="55" t="str">
        <f>B3&amp;"サプライチェーン連携強化推進事業事業実施主体"</f>
        <v>2サプライチェーン連携強化推進事業事業実施主体</v>
      </c>
      <c r="B3" s="55">
        <v>2</v>
      </c>
      <c r="C3" s="55" t="s">
        <v>33</v>
      </c>
      <c r="D3" s="55" t="s">
        <v>36</v>
      </c>
      <c r="E3" s="56" t="s">
        <v>37</v>
      </c>
    </row>
    <row r="4" spans="1:5">
      <c r="B4" s="55" t="s">
        <v>38</v>
      </c>
    </row>
    <row r="5" spans="1:5">
      <c r="A5" s="55" t="str">
        <f t="shared" ref="A5:A11" si="0">B5&amp;"サプライチェーン連携強化推進事業事業内容"</f>
        <v>1サプライチェーン連携強化推進事業事業内容</v>
      </c>
      <c r="B5" s="55">
        <v>1</v>
      </c>
      <c r="C5" s="55" t="s">
        <v>33</v>
      </c>
      <c r="D5" s="55" t="s">
        <v>63</v>
      </c>
      <c r="E5" s="56" t="s">
        <v>40</v>
      </c>
    </row>
    <row r="6" spans="1:5">
      <c r="A6" s="55" t="str">
        <f t="shared" si="0"/>
        <v>2サプライチェーン連携強化推進事業事業内容</v>
      </c>
      <c r="B6" s="55">
        <v>2</v>
      </c>
      <c r="C6" s="55" t="s">
        <v>33</v>
      </c>
      <c r="D6" s="55" t="s">
        <v>74</v>
      </c>
      <c r="E6" s="56" t="s">
        <v>40</v>
      </c>
    </row>
    <row r="7" spans="1:5">
      <c r="A7" s="55" t="str">
        <f t="shared" si="0"/>
        <v>3サプライチェーン連携強化推進事業事業内容</v>
      </c>
      <c r="B7" s="55">
        <v>3</v>
      </c>
      <c r="C7" s="55" t="s">
        <v>33</v>
      </c>
      <c r="D7" s="55" t="s">
        <v>39</v>
      </c>
      <c r="E7" s="56" t="s">
        <v>40</v>
      </c>
    </row>
    <row r="8" spans="1:5">
      <c r="A8" s="55" t="str">
        <f t="shared" si="0"/>
        <v>4サプライチェーン連携強化推進事業事業内容</v>
      </c>
      <c r="B8" s="55">
        <v>4</v>
      </c>
      <c r="C8" s="55" t="s">
        <v>55</v>
      </c>
      <c r="D8" s="55" t="s">
        <v>54</v>
      </c>
      <c r="E8" s="56" t="s">
        <v>40</v>
      </c>
    </row>
    <row r="9" spans="1:5">
      <c r="A9" s="55" t="str">
        <f t="shared" si="0"/>
        <v>5サプライチェーン連携強化推進事業事業内容</v>
      </c>
      <c r="B9" s="55">
        <v>5</v>
      </c>
      <c r="C9" s="55" t="s">
        <v>41</v>
      </c>
      <c r="D9" s="55" t="s">
        <v>66</v>
      </c>
      <c r="E9" s="56" t="s">
        <v>42</v>
      </c>
    </row>
    <row r="10" spans="1:5" ht="37.5">
      <c r="A10" s="55" t="str">
        <f t="shared" si="0"/>
        <v>6サプライチェーン連携強化推進事業事業内容</v>
      </c>
      <c r="B10" s="55">
        <v>6</v>
      </c>
      <c r="C10" s="55" t="s">
        <v>56</v>
      </c>
      <c r="D10" s="55" t="s">
        <v>57</v>
      </c>
      <c r="E10" s="56" t="s">
        <v>49</v>
      </c>
    </row>
    <row r="11" spans="1:5">
      <c r="A11" s="55" t="str">
        <f t="shared" si="0"/>
        <v>7サプライチェーン連携強化推進事業事業内容</v>
      </c>
      <c r="B11" s="55">
        <v>7</v>
      </c>
      <c r="C11" s="55" t="s">
        <v>50</v>
      </c>
      <c r="D11" s="55" t="s">
        <v>53</v>
      </c>
      <c r="E11" s="56" t="s">
        <v>51</v>
      </c>
    </row>
    <row r="12" spans="1:5">
      <c r="B12" s="55" t="s">
        <v>58</v>
      </c>
    </row>
    <row r="13" spans="1:5" ht="37.5">
      <c r="A13" s="55" t="str">
        <f>B13&amp;"サプライチェーン連携強化推進事業補助要件等"</f>
        <v>1サプライチェーン連携強化推進事業補助要件等</v>
      </c>
      <c r="B13" s="55">
        <v>1</v>
      </c>
      <c r="C13" s="55" t="s">
        <v>43</v>
      </c>
      <c r="D13" s="55" t="s">
        <v>44</v>
      </c>
      <c r="E13" s="56" t="s">
        <v>45</v>
      </c>
    </row>
    <row r="14" spans="1:5" ht="37.5">
      <c r="A14" s="55" t="str">
        <f>B14&amp;"サプライチェーン連携強化推進事業補助要件等"</f>
        <v>2サプライチェーン連携強化推進事業補助要件等</v>
      </c>
      <c r="B14" s="55">
        <v>2</v>
      </c>
      <c r="C14" s="55" t="s">
        <v>46</v>
      </c>
      <c r="D14" s="55" t="s">
        <v>47</v>
      </c>
      <c r="E14" s="56" t="s">
        <v>48</v>
      </c>
    </row>
    <row r="15" spans="1:5" ht="37.5">
      <c r="A15" s="55" t="str">
        <f>B15&amp;"サプライチェーン連携強化推進事業補助要件等"</f>
        <v>3サプライチェーン連携強化推進事業補助要件等</v>
      </c>
      <c r="B15" s="55">
        <v>3</v>
      </c>
      <c r="C15" s="55" t="s">
        <v>61</v>
      </c>
      <c r="D15" s="55" t="s">
        <v>60</v>
      </c>
      <c r="E15" s="56" t="s">
        <v>62</v>
      </c>
    </row>
    <row r="17" spans="1:5">
      <c r="B17" s="55" t="s">
        <v>8</v>
      </c>
    </row>
    <row r="18" spans="1:5">
      <c r="A18" s="55" t="str">
        <f>B18&amp;"流通体制合理化実証事業事業実施主体"</f>
        <v>1流通体制合理化実証事業事業実施主体</v>
      </c>
      <c r="B18" s="55">
        <v>1</v>
      </c>
      <c r="C18" s="55" t="s">
        <v>33</v>
      </c>
      <c r="D18" s="55" t="s">
        <v>34</v>
      </c>
      <c r="E18" s="56" t="s">
        <v>35</v>
      </c>
    </row>
    <row r="19" spans="1:5">
      <c r="A19" s="55" t="str">
        <f>B19&amp;"流通体制合理化実証事業事業実施主体"</f>
        <v>2流通体制合理化実証事業事業実施主体</v>
      </c>
      <c r="B19" s="55">
        <v>2</v>
      </c>
      <c r="C19" s="55" t="s">
        <v>33</v>
      </c>
      <c r="D19" s="55" t="s">
        <v>36</v>
      </c>
      <c r="E19" s="56" t="s">
        <v>37</v>
      </c>
    </row>
    <row r="20" spans="1:5">
      <c r="B20" s="55" t="s">
        <v>38</v>
      </c>
    </row>
    <row r="21" spans="1:5">
      <c r="A21" s="55" t="str">
        <f t="shared" ref="A21:A27" si="1">B21&amp;"流通体制合理化実証事業事業内容"</f>
        <v>1流通体制合理化実証事業事業内容</v>
      </c>
      <c r="B21" s="55">
        <v>1</v>
      </c>
      <c r="C21" s="55" t="s">
        <v>33</v>
      </c>
      <c r="D21" s="55" t="s">
        <v>71</v>
      </c>
      <c r="E21" s="56" t="s">
        <v>40</v>
      </c>
    </row>
    <row r="22" spans="1:5">
      <c r="A22" s="55" t="str">
        <f t="shared" si="1"/>
        <v>2流通体制合理化実証事業事業内容</v>
      </c>
      <c r="B22" s="55">
        <v>2</v>
      </c>
      <c r="C22" s="55" t="s">
        <v>33</v>
      </c>
      <c r="D22" s="55" t="s">
        <v>74</v>
      </c>
      <c r="E22" s="56" t="s">
        <v>40</v>
      </c>
    </row>
    <row r="23" spans="1:5">
      <c r="A23" s="55" t="str">
        <f t="shared" si="1"/>
        <v>3流通体制合理化実証事業事業内容</v>
      </c>
      <c r="B23" s="55">
        <v>3</v>
      </c>
      <c r="C23" s="55" t="s">
        <v>33</v>
      </c>
      <c r="D23" s="55" t="s">
        <v>39</v>
      </c>
      <c r="E23" s="56" t="s">
        <v>40</v>
      </c>
    </row>
    <row r="24" spans="1:5">
      <c r="A24" s="55" t="str">
        <f t="shared" si="1"/>
        <v>4流通体制合理化実証事業事業内容</v>
      </c>
      <c r="B24" s="55">
        <v>4</v>
      </c>
      <c r="C24" s="55" t="s">
        <v>55</v>
      </c>
      <c r="D24" s="55" t="s">
        <v>54</v>
      </c>
      <c r="E24" s="56" t="s">
        <v>40</v>
      </c>
    </row>
    <row r="25" spans="1:5">
      <c r="A25" s="55" t="str">
        <f t="shared" si="1"/>
        <v>5流通体制合理化実証事業事業内容</v>
      </c>
      <c r="B25" s="55">
        <v>5</v>
      </c>
      <c r="C25" s="55" t="s">
        <v>41</v>
      </c>
      <c r="D25" s="55" t="s">
        <v>66</v>
      </c>
      <c r="E25" s="56" t="s">
        <v>42</v>
      </c>
    </row>
    <row r="26" spans="1:5" ht="37.5">
      <c r="A26" s="55" t="str">
        <f t="shared" si="1"/>
        <v>6流通体制合理化実証事業事業内容</v>
      </c>
      <c r="B26" s="55">
        <v>6</v>
      </c>
      <c r="C26" s="55" t="s">
        <v>56</v>
      </c>
      <c r="D26" s="55" t="s">
        <v>72</v>
      </c>
      <c r="E26" s="56" t="s">
        <v>49</v>
      </c>
    </row>
    <row r="27" spans="1:5">
      <c r="A27" s="55" t="str">
        <f t="shared" si="1"/>
        <v>7流通体制合理化実証事業事業内容</v>
      </c>
      <c r="B27" s="55">
        <v>7</v>
      </c>
      <c r="C27" s="55" t="s">
        <v>50</v>
      </c>
      <c r="D27" s="55" t="s">
        <v>53</v>
      </c>
      <c r="E27" s="56" t="s">
        <v>51</v>
      </c>
    </row>
    <row r="28" spans="1:5">
      <c r="B28" s="55" t="s">
        <v>58</v>
      </c>
    </row>
    <row r="29" spans="1:5" ht="37.5">
      <c r="A29" s="55" t="str">
        <f>B29&amp;"流通体制合理化実証事業補助要件等"</f>
        <v>1流通体制合理化実証事業補助要件等</v>
      </c>
      <c r="B29" s="55">
        <v>1</v>
      </c>
      <c r="C29" s="55" t="s">
        <v>43</v>
      </c>
      <c r="D29" s="55" t="s">
        <v>44</v>
      </c>
      <c r="E29" s="56" t="s">
        <v>45</v>
      </c>
    </row>
    <row r="30" spans="1:5" ht="37.5">
      <c r="A30" s="55" t="str">
        <f>B30&amp;"流通体制合理化実証事業補助要件等"</f>
        <v>2流通体制合理化実証事業補助要件等</v>
      </c>
      <c r="B30" s="55">
        <v>2</v>
      </c>
      <c r="C30" s="55" t="s">
        <v>46</v>
      </c>
      <c r="D30" s="55" t="s">
        <v>47</v>
      </c>
      <c r="E30" s="56" t="s">
        <v>48</v>
      </c>
    </row>
    <row r="31" spans="1:5" ht="37.5">
      <c r="A31" s="55" t="str">
        <f>B31&amp;"流通体制合理化実証事業補助要件等"</f>
        <v>3流通体制合理化実証事業補助要件等</v>
      </c>
      <c r="B31" s="55">
        <v>3</v>
      </c>
      <c r="C31" s="55" t="s">
        <v>61</v>
      </c>
      <c r="D31" s="55" t="s">
        <v>60</v>
      </c>
      <c r="E31" s="56" t="s">
        <v>62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BC51227CCA16459B432DE62CDDCF46" ma:contentTypeVersion="27" ma:contentTypeDescription="新しいドキュメントを作成します。" ma:contentTypeScope="" ma:versionID="cfc4f15d88becb43429868107fb092f2">
  <xsd:schema xmlns:xsd="http://www.w3.org/2001/XMLSchema" xmlns:xs="http://www.w3.org/2001/XMLSchema" xmlns:p="http://schemas.microsoft.com/office/2006/metadata/properties" xmlns:ns2="af988c8a-1794-4392-b333-d349843eb812" xmlns:ns3="85ec59af-1a16-40a0-b163-384e34c79a5c" targetNamespace="http://schemas.microsoft.com/office/2006/metadata/properties" ma:root="true" ma:fieldsID="2c8c39423205675de896e810c7224f12" ns2:_="" ns3:_="">
    <xsd:import namespace="af988c8a-1794-4392-b333-d349843eb812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5834__x6240_" minOccurs="0"/>
                <xsd:element ref="ns2:fcdd64e7-5a77-46c2-91ab-dd4a25bfbebaCountryOrRegion" minOccurs="0"/>
                <xsd:element ref="ns2:fcdd64e7-5a77-46c2-91ab-dd4a25bfbebaState" minOccurs="0"/>
                <xsd:element ref="ns2:fcdd64e7-5a77-46c2-91ab-dd4a25bfbebaCity" minOccurs="0"/>
                <xsd:element ref="ns2:fcdd64e7-5a77-46c2-91ab-dd4a25bfbebaPostalCode" minOccurs="0"/>
                <xsd:element ref="ns2:fcdd64e7-5a77-46c2-91ab-dd4a25bfbebaStreet" minOccurs="0"/>
                <xsd:element ref="ns2:fcdd64e7-5a77-46c2-91ab-dd4a25bfbebaGeoLoc" minOccurs="0"/>
                <xsd:element ref="ns2:fcdd64e7-5a77-46c2-91ab-dd4a25bfbebaDispName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88c8a-1794-4392-b333-d349843eb81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x5834__x6240_" ma:index="19" nillable="true" ma:displayName="場所" ma:format="Dropdown" ma:internalName="_x5834__x6240_">
      <xsd:simpleType>
        <xsd:restriction base="dms:Unknown"/>
      </xsd:simpleType>
    </xsd:element>
    <xsd:element name="fcdd64e7-5a77-46c2-91ab-dd4a25bfbebaCountryOrRegion" ma:index="20" nillable="true" ma:displayName="場所: 国/地域" ma:internalName="CountryOrRegion" ma:readOnly="true">
      <xsd:simpleType>
        <xsd:restriction base="dms:Text"/>
      </xsd:simpleType>
    </xsd:element>
    <xsd:element name="fcdd64e7-5a77-46c2-91ab-dd4a25bfbebaState" ma:index="21" nillable="true" ma:displayName="場所: 都道府県" ma:internalName="State" ma:readOnly="true">
      <xsd:simpleType>
        <xsd:restriction base="dms:Text"/>
      </xsd:simpleType>
    </xsd:element>
    <xsd:element name="fcdd64e7-5a77-46c2-91ab-dd4a25bfbebaCity" ma:index="22" nillable="true" ma:displayName="場所:市区町村" ma:internalName="City" ma:readOnly="true">
      <xsd:simpleType>
        <xsd:restriction base="dms:Text"/>
      </xsd:simpleType>
    </xsd:element>
    <xsd:element name="fcdd64e7-5a77-46c2-91ab-dd4a25bfbebaPostalCode" ma:index="23" nillable="true" ma:displayName="場所: 郵便番号コード" ma:internalName="PostalCode" ma:readOnly="true">
      <xsd:simpleType>
        <xsd:restriction base="dms:Text"/>
      </xsd:simpleType>
    </xsd:element>
    <xsd:element name="fcdd64e7-5a77-46c2-91ab-dd4a25bfbebaStreet" ma:index="24" nillable="true" ma:displayName="場所: 番地" ma:internalName="Street" ma:readOnly="true">
      <xsd:simpleType>
        <xsd:restriction base="dms:Text"/>
      </xsd:simpleType>
    </xsd:element>
    <xsd:element name="fcdd64e7-5a77-46c2-91ab-dd4a25bfbebaGeoLoc" ma:index="25" nillable="true" ma:displayName="場所: 座標" ma:internalName="GeoLoc" ma:readOnly="true">
      <xsd:simpleType>
        <xsd:restriction base="dms:Unknown"/>
      </xsd:simpleType>
    </xsd:element>
    <xsd:element name="fcdd64e7-5a77-46c2-91ab-dd4a25bfbebaDispName" ma:index="26" nillable="true" ma:displayName="場所: 名前" ma:internalName="DispName" ma:readOnly="true">
      <xsd:simpleType>
        <xsd:restriction base="dms:Text"/>
      </xsd:simpleType>
    </xsd:element>
    <xsd:element name="_Flow_SignoffStatus" ma:index="27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988c8a-1794-4392-b333-d349843eb812">
      <Terms xmlns="http://schemas.microsoft.com/office/infopath/2007/PartnerControls"/>
    </lcf76f155ced4ddcb4097134ff3c332f>
    <TaxCatchAll xmlns="85ec59af-1a16-40a0-b163-384e34c79a5c" xsi:nil="true"/>
    <_Flow_SignoffStatus xmlns="af988c8a-1794-4392-b333-d349843eb812" xsi:nil="true"/>
    <_x5834__x6240_ xmlns="af988c8a-1794-4392-b333-d349843eb812" xsi:nil="true"/>
    <_x4f5c__x6210__x65e5__x6642_ xmlns="af988c8a-1794-4392-b333-d349843eb812" xsi:nil="true"/>
  </documentManagement>
</p:properties>
</file>

<file path=customXml/itemProps1.xml><?xml version="1.0" encoding="utf-8"?>
<ds:datastoreItem xmlns:ds="http://schemas.openxmlformats.org/officeDocument/2006/customXml" ds:itemID="{C810C37C-62D7-458A-9EFC-C0BE9DE9A53E}"/>
</file>

<file path=customXml/itemProps2.xml><?xml version="1.0" encoding="utf-8"?>
<ds:datastoreItem xmlns:ds="http://schemas.openxmlformats.org/officeDocument/2006/customXml" ds:itemID="{28A69C61-B5EB-469B-89CF-3A52D4A4E353}"/>
</file>

<file path=customXml/itemProps3.xml><?xml version="1.0" encoding="utf-8"?>
<ds:datastoreItem xmlns:ds="http://schemas.openxmlformats.org/officeDocument/2006/customXml" ds:itemID="{ABDE2A93-5049-4CF6-92C7-9C250E28E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チェックシート</vt:lpstr>
      <vt:lpstr>確認事項</vt:lpstr>
      <vt:lpstr>確認内容</vt:lpstr>
      <vt:lpstr>チェックシート!Print_Area</vt:lpstr>
      <vt:lpstr>確認事項!Print_Titles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2026-01-16T06:40:25Z</dcterms:created>
  <dcterms:modified xsi:type="dcterms:W3CDTF">2026-01-16T06:40:28Z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0x0101006CBC51227CCA16459B432DE62CDDCF46</vt:lpwstr>
  </property>
</Properties>
</file>