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5A3CB5E7-F173-4FB9-BC59-0010B3E1DBD1}" xr6:coauthVersionLast="47" xr6:coauthVersionMax="47" xr10:uidLastSave="{00000000-0000-0000-0000-000000000000}"/>
  <bookViews>
    <workbookView xWindow="28680" yWindow="-8040" windowWidth="29040" windowHeight="15840" xr2:uid="{00000000-000D-0000-FFFF-FFFF00000000}"/>
  </bookViews>
  <sheets>
    <sheet name="Sheet1" sheetId="5" r:id="rId1"/>
  </sheets>
  <definedNames>
    <definedName name="_xlnm.Print_Area" localSheetId="0">Sheet1!$A$1:$J$238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36" i="5" l="1"/>
  <c r="E216" i="5"/>
  <c r="D228" i="5"/>
  <c r="D237" i="5"/>
  <c r="H103" i="5"/>
  <c r="C48" i="5"/>
  <c r="C47" i="5"/>
  <c r="I48" i="5"/>
  <c r="I47" i="5"/>
  <c r="C64" i="5"/>
  <c r="F66" i="5"/>
  <c r="G66" i="5"/>
  <c r="G76" i="5"/>
  <c r="G75" i="5"/>
  <c r="C65" i="5"/>
  <c r="I172" i="5"/>
  <c r="I171" i="5"/>
  <c r="I170" i="5"/>
  <c r="D164" i="5"/>
  <c r="C164" i="5"/>
  <c r="G163" i="5"/>
  <c r="I163" i="5"/>
  <c r="G162" i="5"/>
  <c r="I162" i="5"/>
  <c r="J171" i="5"/>
  <c r="G161" i="5"/>
  <c r="I161" i="5"/>
  <c r="F211" i="5"/>
  <c r="F212" i="5"/>
  <c r="F213" i="5"/>
  <c r="F214" i="5"/>
  <c r="D224" i="5"/>
  <c r="D235" i="5"/>
  <c r="F210" i="5"/>
  <c r="F209" i="5"/>
  <c r="E192" i="5"/>
  <c r="D200" i="5"/>
  <c r="I139" i="5"/>
  <c r="I138" i="5"/>
  <c r="I137" i="5"/>
  <c r="E130" i="5"/>
  <c r="H129" i="5"/>
  <c r="G129" i="5"/>
  <c r="H128" i="5"/>
  <c r="G128" i="5"/>
  <c r="H127" i="5"/>
  <c r="G127" i="5"/>
  <c r="H126" i="5"/>
  <c r="G126" i="5"/>
  <c r="G130" i="5"/>
  <c r="C106" i="5"/>
  <c r="H105" i="5"/>
  <c r="E105" i="5"/>
  <c r="H104" i="5"/>
  <c r="E104" i="5"/>
  <c r="E103" i="5"/>
  <c r="E66" i="5"/>
  <c r="D66" i="5"/>
  <c r="E37" i="5"/>
  <c r="E36" i="5"/>
  <c r="E25" i="5"/>
  <c r="G25" i="5"/>
  <c r="E24" i="5"/>
  <c r="G24" i="5"/>
  <c r="D15" i="5"/>
  <c r="D130" i="5"/>
  <c r="C15" i="5"/>
  <c r="E15" i="5"/>
  <c r="E14" i="5"/>
  <c r="E13" i="5"/>
  <c r="E12" i="5"/>
  <c r="E11" i="5"/>
  <c r="C130" i="5"/>
  <c r="E38" i="5"/>
  <c r="H130" i="5"/>
  <c r="I49" i="5"/>
  <c r="I26" i="5"/>
  <c r="D84" i="5"/>
  <c r="G38" i="5"/>
  <c r="D85" i="5"/>
  <c r="H66" i="5"/>
  <c r="D87" i="5"/>
  <c r="E106" i="5"/>
  <c r="H106" i="5"/>
  <c r="F216" i="5"/>
  <c r="E218" i="5"/>
  <c r="D231" i="5"/>
  <c r="D232" i="5"/>
  <c r="D234" i="5"/>
  <c r="C66" i="5"/>
  <c r="I126" i="5"/>
  <c r="J136" i="5"/>
  <c r="I103" i="5"/>
  <c r="I104" i="5"/>
  <c r="I105" i="5"/>
  <c r="I127" i="5"/>
  <c r="J137" i="5"/>
  <c r="I128" i="5"/>
  <c r="J138" i="5"/>
  <c r="I129" i="5"/>
  <c r="J139" i="5"/>
  <c r="I140" i="5"/>
  <c r="J172" i="5"/>
  <c r="G77" i="5"/>
  <c r="I77" i="5"/>
  <c r="H84" i="5"/>
  <c r="G26" i="5"/>
  <c r="I164" i="5"/>
  <c r="J170" i="5"/>
  <c r="J173" i="5"/>
  <c r="E179" i="5"/>
  <c r="E180" i="5"/>
  <c r="D199" i="5"/>
  <c r="I57" i="5"/>
  <c r="D86" i="5"/>
  <c r="D88" i="5"/>
  <c r="E26" i="5"/>
  <c r="G164" i="5"/>
  <c r="I130" i="5"/>
  <c r="G91" i="5"/>
  <c r="D196" i="5"/>
  <c r="I106" i="5"/>
  <c r="G117" i="5"/>
  <c r="D197" i="5"/>
  <c r="J140" i="5"/>
  <c r="H152" i="5"/>
  <c r="D198" i="5"/>
  <c r="D202" i="5"/>
  <c r="D229" i="5"/>
</calcChain>
</file>

<file path=xl/sharedStrings.xml><?xml version="1.0" encoding="utf-8"?>
<sst xmlns="http://schemas.openxmlformats.org/spreadsheetml/2006/main" count="355" uniqueCount="262">
  <si>
    <t>効果と費用の比較表</t>
    <rPh sb="8" eb="9">
      <t>ヒョウ</t>
    </rPh>
    <phoneticPr fontId="3"/>
  </si>
  <si>
    <t>機械について、効果と費用の比較を次の表に準拠して算出するものとする。</t>
    <rPh sb="0" eb="2">
      <t>キカイ</t>
    </rPh>
    <phoneticPr fontId="3"/>
  </si>
  <si>
    <t>（１）年効果総額</t>
    <rPh sb="3" eb="4">
      <t>ネン</t>
    </rPh>
    <rPh sb="4" eb="6">
      <t>コウカ</t>
    </rPh>
    <rPh sb="6" eb="8">
      <t>ソウガク</t>
    </rPh>
    <phoneticPr fontId="3"/>
  </si>
  <si>
    <t>　ア　生産コスト節減効果</t>
    <rPh sb="3" eb="5">
      <t>セイサン</t>
    </rPh>
    <rPh sb="8" eb="10">
      <t>セツゲン</t>
    </rPh>
    <rPh sb="10" eb="12">
      <t>コウカ</t>
    </rPh>
    <phoneticPr fontId="3"/>
  </si>
  <si>
    <t>　　　機械の導入により、サービス事業を提供する地区における営農技術体系、経営規模等が変化することによる生産コスト節減効果</t>
    <rPh sb="16" eb="18">
      <t>ジギョウ</t>
    </rPh>
    <rPh sb="19" eb="21">
      <t>テイキョウ</t>
    </rPh>
    <phoneticPr fontId="4"/>
  </si>
  <si>
    <t>①事業実施前</t>
    <rPh sb="1" eb="3">
      <t>ジギョウ</t>
    </rPh>
    <rPh sb="3" eb="5">
      <t>ジッシ</t>
    </rPh>
    <rPh sb="5" eb="6">
      <t>マエ</t>
    </rPh>
    <phoneticPr fontId="3"/>
  </si>
  <si>
    <t>②事業実施後</t>
    <rPh sb="1" eb="3">
      <t>ジギョウ</t>
    </rPh>
    <rPh sb="3" eb="5">
      <t>ジッシ</t>
    </rPh>
    <rPh sb="5" eb="6">
      <t>ゴ</t>
    </rPh>
    <phoneticPr fontId="3"/>
  </si>
  <si>
    <t>③生産規模拡</t>
    <rPh sb="1" eb="3">
      <t>セイサン</t>
    </rPh>
    <rPh sb="3" eb="5">
      <t>キボ</t>
    </rPh>
    <rPh sb="5" eb="6">
      <t>カクダイ</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</si>
  <si>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</si>
  <si>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</si>
  <si>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</si>
  <si>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大率</t>
    <rPh sb="2" eb="3">
      <t>カクダイ</t>
    </rPh>
    <rPh sb="3" eb="4">
      <t>リツ</t>
    </rPh>
    <phoneticPr fontId="3"/>
  </si>
  <si>
    <t xml:space="preserve">      ②／①</t>
    <phoneticPr fontId="3"/>
  </si>
  <si>
    <t xml:space="preserve">        (ha)</t>
    <phoneticPr fontId="3"/>
  </si>
  <si>
    <t>　ｋ＝</t>
    <phoneticPr fontId="3"/>
  </si>
  <si>
    <t>合計</t>
    <rPh sb="0" eb="2">
      <t>ゴウケイ</t>
    </rPh>
    <phoneticPr fontId="3"/>
  </si>
  <si>
    <t>※　サービス事業の活用によりサービス利用者が規模拡大等を行う場合は②に増加後の面積を記載してください。
　　サービス利用者が規模拡大等を行わない場合は①と②には同じ面積を記載してください。</t>
    <rPh sb="6" eb="8">
      <t>ジギョウ</t>
    </rPh>
    <rPh sb="9" eb="11">
      <t>カツヨウ</t>
    </rPh>
    <rPh sb="18" eb="21">
      <t>リヨウシャ</t>
    </rPh>
    <rPh sb="22" eb="24">
      <t>キボ</t>
    </rPh>
    <rPh sb="24" eb="26">
      <t>カクダイ</t>
    </rPh>
    <rPh sb="26" eb="27">
      <t>トウ</t>
    </rPh>
    <rPh sb="28" eb="29">
      <t>オコナ</t>
    </rPh>
    <rPh sb="30" eb="32">
      <t>バアイ</t>
    </rPh>
    <rPh sb="35" eb="38">
      <t>ゾウカゴ</t>
    </rPh>
    <rPh sb="39" eb="41">
      <t>メンセキ</t>
    </rPh>
    <rPh sb="42" eb="44">
      <t>キサイ</t>
    </rPh>
    <rPh sb="58" eb="61">
      <t>リヨウシャ</t>
    </rPh>
    <rPh sb="62" eb="64">
      <t>キボ</t>
    </rPh>
    <rPh sb="64" eb="66">
      <t>カクダイ</t>
    </rPh>
    <rPh sb="66" eb="67">
      <t>トウ</t>
    </rPh>
    <rPh sb="68" eb="69">
      <t>オコナ</t>
    </rPh>
    <rPh sb="72" eb="74">
      <t>バアイ</t>
    </rPh>
    <rPh sb="80" eb="81">
      <t>オナ</t>
    </rPh>
    <rPh sb="82" eb="84">
      <t>メンセキ</t>
    </rPh>
    <rPh sb="85" eb="87">
      <t>キサイ</t>
    </rPh>
    <phoneticPr fontId="3"/>
  </si>
  <si>
    <t>　（ア）　労働費</t>
    <phoneticPr fontId="3"/>
  </si>
  <si>
    <t>　　　　機械の導入により、サービス事業を提供する地区において削減される労働費</t>
    <rPh sb="30" eb="32">
      <t>サクゲン</t>
    </rPh>
    <rPh sb="35" eb="38">
      <t>ロウドウヒ</t>
    </rPh>
    <phoneticPr fontId="3"/>
  </si>
  <si>
    <t>作目又は</t>
    <rPh sb="0" eb="1">
      <t>サク</t>
    </rPh>
    <rPh sb="1" eb="2">
      <t>ヒンモク</t>
    </rPh>
    <rPh sb="2" eb="3">
      <t>マタ</t>
    </rPh>
    <phoneticPr fontId="3"/>
  </si>
  <si>
    <t>①サービスの提供</t>
    <rPh sb="6" eb="8">
      <t>テイキョウ</t>
    </rPh>
    <phoneticPr fontId="3"/>
  </si>
  <si>
    <t>②事業実施前</t>
    <rPh sb="1" eb="3">
      <t>ジギョウ</t>
    </rPh>
    <rPh sb="3" eb="5">
      <t>ジッシ</t>
    </rPh>
    <rPh sb="5" eb="6">
      <t>マエ</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</si>
  <si>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</si>
  <si>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</si>
  <si>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</si>
  <si>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⑥その他サービス</t>
    <rPh sb="3" eb="4">
      <t>タ</t>
    </rPh>
    <phoneticPr fontId="3"/>
  </si>
  <si>
    <t>年効果額</t>
    <rPh sb="0" eb="1">
      <t>ネン</t>
    </rPh>
    <rPh sb="1" eb="4">
      <t>コウカガク</t>
    </rPh>
    <phoneticPr fontId="3"/>
  </si>
  <si>
    <t>備考</t>
    <rPh sb="0" eb="2">
      <t>ビコウ</t>
    </rPh>
    <phoneticPr fontId="3"/>
  </si>
  <si>
    <t>作業種類・</t>
    <rPh sb="0" eb="2">
      <t>サギョウ</t>
    </rPh>
    <rPh sb="2" eb="4">
      <t>シュルイ</t>
    </rPh>
    <phoneticPr fontId="3"/>
  </si>
  <si>
    <t>を受ける農家の</t>
    <rPh sb="1" eb="2">
      <t>ウ</t>
    </rPh>
    <rPh sb="4" eb="6">
      <t>ノウカ</t>
    </rPh>
    <phoneticPr fontId="4"/>
  </si>
  <si>
    <t>　の作付面積</t>
    <rPh sb="2" eb="3">
      <t>サク</t>
    </rPh>
    <rPh sb="3" eb="4">
      <t>サクツケ</t>
    </rPh>
    <rPh sb="4" eb="6">
      <t>メンセキ</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</si>
  <si>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</si>
  <si>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</si>
  <si>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の提供によって削減</t>
    <rPh sb="1" eb="3">
      <t>テイキョウ</t>
    </rPh>
    <rPh sb="7" eb="9">
      <t>サクゲン</t>
    </rPh>
    <phoneticPr fontId="3"/>
  </si>
  <si>
    <t xml:space="preserve">　 </t>
    <phoneticPr fontId="3"/>
  </si>
  <si>
    <t>規模階層</t>
    <rPh sb="0" eb="2">
      <t>キボ</t>
    </rPh>
    <rPh sb="2" eb="4">
      <t>カイソウ</t>
    </rPh>
    <phoneticPr fontId="3"/>
  </si>
  <si>
    <t>削減労働時間</t>
    <rPh sb="0" eb="2">
      <t>サクゲン</t>
    </rPh>
    <rPh sb="2" eb="4">
      <t>ロウドウ</t>
    </rPh>
    <rPh sb="4" eb="6">
      <t>ジカン</t>
    </rPh>
    <phoneticPr fontId="3"/>
  </si>
  <si>
    <t>①*②*10</t>
    <phoneticPr fontId="3"/>
  </si>
  <si>
    <t xml:space="preserve"> ③*④</t>
    <phoneticPr fontId="3"/>
  </si>
  <si>
    <t>される人件費</t>
    <rPh sb="3" eb="6">
      <t>ジンケンヒ</t>
    </rPh>
    <phoneticPr fontId="3"/>
  </si>
  <si>
    <t>⑤*ｋ＋⑥</t>
    <phoneticPr fontId="3"/>
  </si>
  <si>
    <t>　（hr／10a）</t>
    <phoneticPr fontId="3"/>
  </si>
  <si>
    <t xml:space="preserve"> 　(ha）</t>
    <phoneticPr fontId="3"/>
  </si>
  <si>
    <t xml:space="preserve">     (hr)</t>
    <phoneticPr fontId="3"/>
  </si>
  <si>
    <t xml:space="preserve">  （円／hr）</t>
    <rPh sb="3" eb="4">
      <t>エン</t>
    </rPh>
    <phoneticPr fontId="3"/>
  </si>
  <si>
    <t xml:space="preserve">  （千円）</t>
    <rPh sb="3" eb="4">
      <t>セン</t>
    </rPh>
    <rPh sb="4" eb="5">
      <t>エン</t>
    </rPh>
    <phoneticPr fontId="3"/>
  </si>
  <si>
    <t>（あれば）（千円）</t>
    <rPh sb="6" eb="7">
      <t>セン</t>
    </rPh>
    <rPh sb="7" eb="8">
      <t>エン</t>
    </rPh>
    <phoneticPr fontId="3"/>
  </si>
  <si>
    <t>　　（千円）</t>
    <rPh sb="3" eb="5">
      <t>センエン</t>
    </rPh>
    <phoneticPr fontId="3"/>
  </si>
  <si>
    <t>　　　合計</t>
    <rPh sb="3" eb="5">
      <t>ゴウケイ</t>
    </rPh>
    <phoneticPr fontId="3"/>
  </si>
  <si>
    <t>*⑥がある場合は理由や算出方法を備考欄に記載すること</t>
    <rPh sb="5" eb="7">
      <t>バアイ</t>
    </rPh>
    <rPh sb="8" eb="10">
      <t>リユウ</t>
    </rPh>
    <rPh sb="11" eb="13">
      <t>サンシュツ</t>
    </rPh>
    <rPh sb="13" eb="15">
      <t>ホウホウ</t>
    </rPh>
    <rPh sb="16" eb="19">
      <t>ビコウラン</t>
    </rPh>
    <phoneticPr fontId="3"/>
  </si>
  <si>
    <t>　（イ）　光熱動力費（あれば）</t>
    <rPh sb="5" eb="7">
      <t>コウネツ</t>
    </rPh>
    <rPh sb="7" eb="10">
      <t>ドウリョクヒ</t>
    </rPh>
    <phoneticPr fontId="3"/>
  </si>
  <si>
    <t>　　　　機械の導入により、サービス事業を提供する地区において削減される光熱動力費</t>
    <rPh sb="30" eb="32">
      <t>サクゲン</t>
    </rPh>
    <rPh sb="35" eb="37">
      <t>コウネツ</t>
    </rPh>
    <rPh sb="37" eb="39">
      <t>ドウリョク</t>
    </rPh>
    <rPh sb="39" eb="40">
      <t>ヒ</t>
    </rPh>
    <phoneticPr fontId="3"/>
  </si>
  <si>
    <t>②事業前作付</t>
    <rPh sb="1" eb="3">
      <t>ジギョウ</t>
    </rPh>
    <rPh sb="3" eb="4">
      <t>ゼン</t>
    </rPh>
    <rPh sb="4" eb="6">
      <t>サクツ</t>
    </rPh>
    <phoneticPr fontId="3"/>
  </si>
  <si>
    <t>④その他サービス</t>
    <rPh sb="3" eb="4">
      <t>タ</t>
    </rPh>
    <phoneticPr fontId="3"/>
  </si>
  <si>
    <t>年効果額</t>
    <rPh sb="0" eb="4">
      <t>ネンコウカガク</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</si>
  <si>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</si>
  <si>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</si>
  <si>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削減光熱動力費</t>
    <rPh sb="0" eb="2">
      <t>サクゲン</t>
    </rPh>
    <rPh sb="2" eb="4">
      <t>コウネツ</t>
    </rPh>
    <rPh sb="4" eb="6">
      <t>ドウリョク</t>
    </rPh>
    <rPh sb="6" eb="7">
      <t>ヒ</t>
    </rPh>
    <phoneticPr fontId="3"/>
  </si>
  <si>
    <t xml:space="preserve"> 　①*②*10</t>
    <phoneticPr fontId="3"/>
  </si>
  <si>
    <t>される光熱動力費</t>
    <rPh sb="3" eb="4">
      <t>ヒカリ</t>
    </rPh>
    <rPh sb="4" eb="5">
      <t>ネツ</t>
    </rPh>
    <rPh sb="5" eb="7">
      <t>ドウリョク</t>
    </rPh>
    <rPh sb="7" eb="8">
      <t>ヒ</t>
    </rPh>
    <phoneticPr fontId="3"/>
  </si>
  <si>
    <t>③*ｋ＋④</t>
    <phoneticPr fontId="3"/>
  </si>
  <si>
    <t>（あれば）</t>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</si>
  <si>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</si>
  <si>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</si>
  <si>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</si>
  <si>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</si>
  <si>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</si>
  <si>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　　 合　計</t>
    <rPh sb="3" eb="6">
      <t>ゴウケイ</t>
    </rPh>
    <phoneticPr fontId="3"/>
  </si>
  <si>
    <t>*④がある場合は理由や算出方法を備考欄に記載すること</t>
    <rPh sb="5" eb="7">
      <t>バアイ</t>
    </rPh>
    <rPh sb="8" eb="10">
      <t>リユウ</t>
    </rPh>
    <rPh sb="11" eb="13">
      <t>サンシュツ</t>
    </rPh>
    <rPh sb="13" eb="15">
      <t>ホウホウ</t>
    </rPh>
    <rPh sb="16" eb="19">
      <t>ビコウラン</t>
    </rPh>
    <phoneticPr fontId="3"/>
  </si>
  <si>
    <t>　（ウ）　諸資材費</t>
    <rPh sb="5" eb="6">
      <t>ショ</t>
    </rPh>
    <rPh sb="6" eb="9">
      <t>シザイヒ</t>
    </rPh>
    <phoneticPr fontId="3"/>
  </si>
  <si>
    <t>　　　　機械の導入により、サービス事業を提供する地区において削減される諸資材費</t>
    <rPh sb="30" eb="32">
      <t>サクゲン</t>
    </rPh>
    <rPh sb="35" eb="36">
      <t>ショ</t>
    </rPh>
    <rPh sb="36" eb="39">
      <t>シザイヒ</t>
    </rPh>
    <phoneticPr fontId="3"/>
  </si>
  <si>
    <t>①サービスの提供を受ける農家の削減諸資材費</t>
    <rPh sb="9" eb="10">
      <t>ウ</t>
    </rPh>
    <rPh sb="12" eb="13">
      <t>ノウカ</t>
    </rPh>
    <rPh sb="13" eb="14">
      <t>ノウカ</t>
    </rPh>
    <rPh sb="15" eb="17">
      <t>サクゲン</t>
    </rPh>
    <rPh sb="17" eb="18">
      <t>ショ</t>
    </rPh>
    <rPh sb="18" eb="21">
      <t>シザイヒ</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</si>
  <si>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</si>
  <si>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</si>
  <si>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</si>
  <si>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</si>
  <si>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</si>
  <si>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</si>
  <si>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xml:space="preserve">       </t>
    <phoneticPr fontId="3"/>
  </si>
  <si>
    <t>　①*②*10</t>
    <phoneticPr fontId="3"/>
  </si>
  <si>
    <t>される諸資材費</t>
    <rPh sb="3" eb="4">
      <t>ショ</t>
    </rPh>
    <rPh sb="4" eb="6">
      <t>シザイ</t>
    </rPh>
    <rPh sb="6" eb="7">
      <t>ヒ</t>
    </rPh>
    <phoneticPr fontId="3"/>
  </si>
  <si>
    <t xml:space="preserve"> （円/10a）</t>
    <rPh sb="2" eb="3">
      <t>エン</t>
    </rPh>
    <phoneticPr fontId="3"/>
  </si>
  <si>
    <t xml:space="preserve">   (ha)</t>
    <phoneticPr fontId="3"/>
  </si>
  <si>
    <t xml:space="preserve"> (千円)</t>
    <rPh sb="2" eb="3">
      <t>セン</t>
    </rPh>
    <rPh sb="3" eb="4">
      <t>エン</t>
    </rPh>
    <phoneticPr fontId="3"/>
  </si>
  <si>
    <t>（あれば）（千円）</t>
    <rPh sb="6" eb="8">
      <t>センエン</t>
    </rPh>
    <phoneticPr fontId="3"/>
  </si>
  <si>
    <t>(千円)</t>
    <phoneticPr fontId="3"/>
  </si>
  <si>
    <t>　（エ）　維持管理費</t>
    <rPh sb="5" eb="7">
      <t>イジ</t>
    </rPh>
    <rPh sb="7" eb="9">
      <t>カンリ</t>
    </rPh>
    <rPh sb="9" eb="10">
      <t>ヒ</t>
    </rPh>
    <phoneticPr fontId="3"/>
  </si>
  <si>
    <t>　　　　機械の導入により、サービス事業を提供する地区において削減される維持管理費</t>
    <rPh sb="30" eb="32">
      <t>サクゲン</t>
    </rPh>
    <rPh sb="35" eb="37">
      <t>イジ</t>
    </rPh>
    <rPh sb="37" eb="40">
      <t>カンリヒ</t>
    </rPh>
    <phoneticPr fontId="3"/>
  </si>
  <si>
    <t>①サービスの提供を受ける農家の削減維持管理費</t>
    <rPh sb="9" eb="10">
      <t>ウ</t>
    </rPh>
    <rPh sb="12" eb="13">
      <t>ノウカ</t>
    </rPh>
    <rPh sb="13" eb="14">
      <t>ノウカ</t>
    </rPh>
    <rPh sb="15" eb="17">
      <t>サクゲン</t>
    </rPh>
    <rPh sb="17" eb="19">
      <t>イジ</t>
    </rPh>
    <rPh sb="19" eb="21">
      <t>カンリ</t>
    </rPh>
    <rPh sb="21" eb="22">
      <t>ヒ</t>
    </rPh>
    <phoneticPr fontId="3"/>
  </si>
  <si>
    <t>年効果額</t>
    <rPh sb="0" eb="3">
      <t>ネンコウカ</t>
    </rPh>
    <rPh sb="3" eb="4">
      <t>ガク</t>
    </rPh>
    <phoneticPr fontId="3"/>
  </si>
  <si>
    <t>維持修繕費</t>
    <rPh sb="0" eb="2">
      <t>イジ</t>
    </rPh>
    <rPh sb="2" eb="4">
      <t>シュウゼン</t>
    </rPh>
    <rPh sb="4" eb="5">
      <t>ヒ</t>
    </rPh>
    <phoneticPr fontId="3"/>
  </si>
  <si>
    <t>機械保守経費</t>
    <rPh sb="0" eb="2">
      <t>キカイ</t>
    </rPh>
    <rPh sb="2" eb="4">
      <t>ホシュ</t>
    </rPh>
    <rPh sb="4" eb="6">
      <t>ケイヒ</t>
    </rPh>
    <phoneticPr fontId="3"/>
  </si>
  <si>
    <t>機械減価償却費</t>
    <rPh sb="0" eb="2">
      <t>キカイ</t>
    </rPh>
    <rPh sb="2" eb="4">
      <t>ゲンカ</t>
    </rPh>
    <rPh sb="4" eb="6">
      <t>ショウキャク</t>
    </rPh>
    <rPh sb="6" eb="7">
      <t>ヒ</t>
    </rPh>
    <phoneticPr fontId="3"/>
  </si>
  <si>
    <t>その他</t>
    <rPh sb="2" eb="3">
      <t>タ</t>
    </rPh>
    <phoneticPr fontId="3"/>
  </si>
  <si>
    <t>①</t>
    <phoneticPr fontId="3"/>
  </si>
  <si>
    <t>（千円）</t>
    <rPh sb="1" eb="3">
      <t>センエン</t>
    </rPh>
    <phoneticPr fontId="3"/>
  </si>
  <si>
    <t>　　合　　計</t>
    <rPh sb="2" eb="3">
      <t>ゴウ</t>
    </rPh>
    <rPh sb="5" eb="6">
      <t>ケイ</t>
    </rPh>
    <phoneticPr fontId="3"/>
  </si>
  <si>
    <t>　（オ）　サービス利用コスト</t>
    <rPh sb="9" eb="11">
      <t>リヨウ</t>
    </rPh>
    <phoneticPr fontId="3"/>
  </si>
  <si>
    <t>　　　　サービス事業の提供を受けることにより、農家が追加で負担する費用</t>
    <rPh sb="8" eb="10">
      <t>ジギョウ</t>
    </rPh>
    <rPh sb="11" eb="13">
      <t>テイキョウ</t>
    </rPh>
    <rPh sb="14" eb="15">
      <t>ウ</t>
    </rPh>
    <rPh sb="23" eb="25">
      <t>ノウカ</t>
    </rPh>
    <rPh sb="26" eb="28">
      <t>ツイカ</t>
    </rPh>
    <rPh sb="29" eb="31">
      <t>フタン</t>
    </rPh>
    <rPh sb="33" eb="35">
      <t>ヒヨウ</t>
    </rPh>
    <phoneticPr fontId="3"/>
  </si>
  <si>
    <t>①サービスの提供を受ける</t>
    <rPh sb="6" eb="8">
      <t>テイキョウ</t>
    </rPh>
    <rPh sb="9" eb="10">
      <t>ウ</t>
    </rPh>
    <phoneticPr fontId="3"/>
  </si>
  <si>
    <t>②サービス利用数</t>
    <rPh sb="5" eb="7">
      <t>リヨウ</t>
    </rPh>
    <rPh sb="7" eb="8">
      <t>スウ</t>
    </rPh>
    <phoneticPr fontId="3"/>
  </si>
  <si>
    <t>③農家の</t>
    <rPh sb="1" eb="3">
      <t>ノウカ</t>
    </rPh>
    <phoneticPr fontId="3"/>
  </si>
  <si>
    <t>農家のサービス利用単価</t>
    <rPh sb="0" eb="2">
      <t>ノウカ</t>
    </rPh>
    <rPh sb="7" eb="9">
      <t>リヨウ</t>
    </rPh>
    <rPh sb="9" eb="11">
      <t>タンカ</t>
    </rPh>
    <phoneticPr fontId="4"/>
  </si>
  <si>
    <t>サービス利用料</t>
    <rPh sb="4" eb="7">
      <t>リヨウリョウ</t>
    </rPh>
    <phoneticPr fontId="3"/>
  </si>
  <si>
    <t>の提供を受ける農家の</t>
    <rPh sb="1" eb="3">
      <t>テイキョウ</t>
    </rPh>
    <rPh sb="4" eb="5">
      <t>ウ</t>
    </rPh>
    <rPh sb="7" eb="9">
      <t>ノウカ</t>
    </rPh>
    <phoneticPr fontId="3"/>
  </si>
  <si>
    <t>（面積当たり、時間当たり等）</t>
    <rPh sb="1" eb="3">
      <t>メンセキ</t>
    </rPh>
    <rPh sb="3" eb="4">
      <t>ア</t>
    </rPh>
    <rPh sb="7" eb="9">
      <t>ジカン</t>
    </rPh>
    <rPh sb="9" eb="10">
      <t>ア</t>
    </rPh>
    <rPh sb="12" eb="13">
      <t>トウ</t>
    </rPh>
    <phoneticPr fontId="3"/>
  </si>
  <si>
    <t>（面積、時間等）</t>
    <rPh sb="1" eb="3">
      <t>メンセキ</t>
    </rPh>
    <rPh sb="4" eb="6">
      <t>ジカン</t>
    </rPh>
    <rPh sb="6" eb="7">
      <t>トウ</t>
    </rPh>
    <phoneticPr fontId="3"/>
  </si>
  <si>
    <t>①*②</t>
    <phoneticPr fontId="3"/>
  </si>
  <si>
    <t>コスト（あれば）</t>
    <phoneticPr fontId="3"/>
  </si>
  <si>
    <t>③＋④</t>
    <phoneticPr fontId="3"/>
  </si>
  <si>
    <t>（千円）</t>
    <rPh sb="1" eb="2">
      <t>セン</t>
    </rPh>
    <rPh sb="2" eb="3">
      <t>エン</t>
    </rPh>
    <phoneticPr fontId="3"/>
  </si>
  <si>
    <t>*④がある場合は理由や算出方法を備考欄に記載すること</t>
    <rPh sb="5" eb="7">
      <t>バアイ</t>
    </rPh>
    <rPh sb="8" eb="10">
      <t>リユウ</t>
    </rPh>
    <rPh sb="11" eb="13">
      <t>サンシュツ</t>
    </rPh>
    <rPh sb="13" eb="15">
      <t>ホウホウ</t>
    </rPh>
    <rPh sb="16" eb="19">
      <t>ビコウラン</t>
    </rPh>
    <rPh sb="20" eb="22">
      <t>キサイ</t>
    </rPh>
    <phoneticPr fontId="3"/>
  </si>
  <si>
    <t xml:space="preserve"> また、これまでもサービスの提供を受けている場合は、</t>
    <rPh sb="14" eb="16">
      <t>テイキョウ</t>
    </rPh>
    <rPh sb="17" eb="18">
      <t>ウ</t>
    </rPh>
    <rPh sb="22" eb="24">
      <t>バアイ</t>
    </rPh>
    <phoneticPr fontId="3"/>
  </si>
  <si>
    <t xml:space="preserve"> その額を減額し、内訳を備考欄に記載すること</t>
    <rPh sb="9" eb="11">
      <t>ウチワケ</t>
    </rPh>
    <rPh sb="12" eb="14">
      <t>ビコウ</t>
    </rPh>
    <rPh sb="14" eb="15">
      <t>ラン</t>
    </rPh>
    <rPh sb="16" eb="18">
      <t>キサイ</t>
    </rPh>
    <phoneticPr fontId="3"/>
  </si>
  <si>
    <t>　（カ）　総計</t>
    <rPh sb="5" eb="7">
      <t>ソウケイ</t>
    </rPh>
    <phoneticPr fontId="3"/>
  </si>
  <si>
    <t>生産コスト削減効果</t>
    <rPh sb="0" eb="2">
      <t>セイサン</t>
    </rPh>
    <rPh sb="5" eb="7">
      <t>サクゲン</t>
    </rPh>
    <rPh sb="7" eb="9">
      <t>コウカ</t>
    </rPh>
    <phoneticPr fontId="3"/>
  </si>
  <si>
    <t>（単位：千円）</t>
    <rPh sb="1" eb="3">
      <t>タンイ</t>
    </rPh>
    <rPh sb="4" eb="6">
      <t>センエン</t>
    </rPh>
    <phoneticPr fontId="3"/>
  </si>
  <si>
    <t>サービス利用コスト</t>
    <rPh sb="4" eb="6">
      <t>リヨウ</t>
    </rPh>
    <phoneticPr fontId="3"/>
  </si>
  <si>
    <t>（ア）労働費節減効果</t>
    <rPh sb="3" eb="6">
      <t>ロウドウヒ</t>
    </rPh>
    <rPh sb="6" eb="8">
      <t>セツゲン</t>
    </rPh>
    <rPh sb="8" eb="10">
      <t>コウカ</t>
    </rPh>
    <phoneticPr fontId="3"/>
  </si>
  <si>
    <t>　（オ）　サービス利用コスト</t>
    <phoneticPr fontId="3"/>
  </si>
  <si>
    <t>（イ）光熱動力費節減効果</t>
    <rPh sb="3" eb="5">
      <t>コウネツ</t>
    </rPh>
    <rPh sb="5" eb="8">
      <t>ドウリョクヒ</t>
    </rPh>
    <rPh sb="8" eb="10">
      <t>セツゲン</t>
    </rPh>
    <rPh sb="10" eb="12">
      <t>コウカ</t>
    </rPh>
    <phoneticPr fontId="3"/>
  </si>
  <si>
    <t>（ウ）諸資材費節減効果</t>
    <rPh sb="3" eb="4">
      <t>ショ</t>
    </rPh>
    <rPh sb="4" eb="7">
      <t>シザイヒ</t>
    </rPh>
    <rPh sb="7" eb="9">
      <t>セツゲン</t>
    </rPh>
    <rPh sb="9" eb="11">
      <t>コウカ</t>
    </rPh>
    <phoneticPr fontId="3"/>
  </si>
  <si>
    <t>（エ）維持管理節減効果</t>
    <rPh sb="3" eb="5">
      <t>イジ</t>
    </rPh>
    <rPh sb="5" eb="7">
      <t>カンリ</t>
    </rPh>
    <rPh sb="7" eb="9">
      <t>セツゲン</t>
    </rPh>
    <rPh sb="9" eb="11">
      <t>コウカ</t>
    </rPh>
    <phoneticPr fontId="3"/>
  </si>
  <si>
    <t>　　　計</t>
    <rPh sb="3" eb="4">
      <t>ケイ</t>
    </rPh>
    <phoneticPr fontId="3"/>
  </si>
  <si>
    <t>生産コスト削減効果総計（ア）＋（イ）＋（ウ）＋（エ）ー（オ）</t>
    <rPh sb="0" eb="2">
      <t>セイサン</t>
    </rPh>
    <rPh sb="5" eb="7">
      <t>サクゲン</t>
    </rPh>
    <rPh sb="7" eb="9">
      <t>コウカ</t>
    </rPh>
    <rPh sb="9" eb="11">
      <t>ソウケイ</t>
    </rPh>
    <phoneticPr fontId="3"/>
  </si>
  <si>
    <t>　イ　品質向上効果（あれば）</t>
    <rPh sb="3" eb="5">
      <t>ヒンシツ</t>
    </rPh>
    <rPh sb="5" eb="7">
      <t>コウジョウ</t>
    </rPh>
    <rPh sb="7" eb="9">
      <t>コウカ</t>
    </rPh>
    <phoneticPr fontId="3"/>
  </si>
  <si>
    <t>※　データに基づく適切な栽培指導に基づく栽培管理による生産農産物の単価向上等、サービスの利用によって品質向上効果が見込まれる場合に記載してください。</t>
    <phoneticPr fontId="3"/>
  </si>
  <si>
    <t>　（ア）生産農産物の品質向上効果</t>
    <rPh sb="3" eb="5">
      <t>セイサン</t>
    </rPh>
    <rPh sb="5" eb="8">
      <t>ノウサンブツ</t>
    </rPh>
    <rPh sb="9" eb="11">
      <t>ヒンシツ</t>
    </rPh>
    <rPh sb="11" eb="13">
      <t>コウジョウ</t>
    </rPh>
    <rPh sb="13" eb="15">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</si>
  <si>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</si>
  <si>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</si>
  <si>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</si>
  <si>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④事業実施前</t>
    <rPh sb="1" eb="3">
      <t>ジギョウ</t>
    </rPh>
    <rPh sb="3" eb="5">
      <t>ジッシ</t>
    </rPh>
    <rPh sb="5" eb="6">
      <t>マエ</t>
    </rPh>
    <phoneticPr fontId="3"/>
  </si>
  <si>
    <t>⑤事業実施後</t>
    <rPh sb="1" eb="3">
      <t>ジギョウ</t>
    </rPh>
    <rPh sb="3" eb="5">
      <t>ジッシ</t>
    </rPh>
    <rPh sb="5" eb="6">
      <t>ゴ</t>
    </rPh>
    <phoneticPr fontId="3"/>
  </si>
  <si>
    <t>⑥販売単価</t>
    <rPh sb="1" eb="3">
      <t>ハンバイ</t>
    </rPh>
    <rPh sb="3" eb="5">
      <t>タンカ</t>
    </rPh>
    <phoneticPr fontId="3"/>
  </si>
  <si>
    <t>年効果額</t>
    <rPh sb="0" eb="1">
      <t>ネン</t>
    </rPh>
    <rPh sb="1" eb="3">
      <t>コウカ</t>
    </rPh>
    <rPh sb="3" eb="4">
      <t>ガク</t>
    </rPh>
    <phoneticPr fontId="3"/>
  </si>
  <si>
    <t>作　目</t>
    <rPh sb="0" eb="1">
      <t>サク</t>
    </rPh>
    <rPh sb="2" eb="3">
      <t>メ</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</si>
  <si>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</si>
  <si>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</si>
  <si>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</si>
  <si>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</si>
  <si>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</si>
  <si>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</si>
  <si>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③*⑥</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</si>
  <si>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</si>
  <si>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</si>
  <si>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</si>
  <si>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</si>
  <si>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</si>
  <si>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②の計画単収の具体的な</t>
    <rPh sb="2" eb="4">
      <t>ケイカク</t>
    </rPh>
    <rPh sb="4" eb="6">
      <t>タンシュウ</t>
    </rPh>
    <rPh sb="7" eb="9">
      <t>グタイ</t>
    </rPh>
    <rPh sb="9" eb="10">
      <t>テキ</t>
    </rPh>
    <phoneticPr fontId="3"/>
  </si>
  <si>
    <t>見込み方法</t>
    <rPh sb="0" eb="2">
      <t>ミコ</t>
    </rPh>
    <rPh sb="3" eb="4">
      <t>カタ</t>
    </rPh>
    <rPh sb="4" eb="5">
      <t>ホウ</t>
    </rPh>
    <phoneticPr fontId="3"/>
  </si>
  <si>
    <t>⑤の事業実施後の販売単価の</t>
    <rPh sb="2" eb="4">
      <t>ジギョウ</t>
    </rPh>
    <rPh sb="4" eb="6">
      <t>ジッシ</t>
    </rPh>
    <rPh sb="6" eb="7">
      <t>ゴ</t>
    </rPh>
    <rPh sb="8" eb="10">
      <t>ハンバイ</t>
    </rPh>
    <rPh sb="10" eb="12">
      <t>タンカ</t>
    </rPh>
    <phoneticPr fontId="3"/>
  </si>
  <si>
    <t>　</t>
    <phoneticPr fontId="3"/>
  </si>
  <si>
    <t>具体的な見込み方法</t>
    <rPh sb="0" eb="3">
      <t>グタイテキ</t>
    </rPh>
    <rPh sb="4" eb="6">
      <t>ミコ</t>
    </rPh>
    <rPh sb="7" eb="8">
      <t>カタ</t>
    </rPh>
    <rPh sb="8" eb="9">
      <t>ホウ</t>
    </rPh>
    <phoneticPr fontId="3"/>
  </si>
  <si>
    <t>（イ）品質向上効果合計</t>
    <rPh sb="3" eb="5">
      <t>ヒンシツ</t>
    </rPh>
    <rPh sb="5" eb="7">
      <t>コウジョウ</t>
    </rPh>
    <rPh sb="7" eb="9">
      <t>コウカ</t>
    </rPh>
    <rPh sb="9" eb="11">
      <t>ゴウケイ</t>
    </rPh>
    <phoneticPr fontId="3"/>
  </si>
  <si>
    <t>　（ア）生産農産物の品質向上効果</t>
    <rPh sb="4" eb="6">
      <t>セイサン</t>
    </rPh>
    <rPh sb="6" eb="9">
      <t>ノウサンブツ</t>
    </rPh>
    <rPh sb="10" eb="12">
      <t>ヒンシツ</t>
    </rPh>
    <rPh sb="12" eb="14">
      <t>コウジョウ</t>
    </rPh>
    <rPh sb="14" eb="16">
      <t>コウカ</t>
    </rPh>
    <phoneticPr fontId="3"/>
  </si>
  <si>
    <t>ウ　生産力増加効果（あれば）</t>
    <rPh sb="2" eb="5">
      <t>セイサンリョク</t>
    </rPh>
    <rPh sb="5" eb="7">
      <t>ゾウカ</t>
    </rPh>
    <rPh sb="7" eb="9">
      <t>コウカ</t>
    </rPh>
    <phoneticPr fontId="3"/>
  </si>
  <si>
    <t>※　センシングデータを活用した可変施肥等の作業受託による単収向上等、サービスの利用によって生産力増加効果が見込まれる場合に記載してください。</t>
    <phoneticPr fontId="3"/>
  </si>
  <si>
    <t>（ア）機械の導入による生産力増加効果</t>
    <rPh sb="3" eb="5">
      <t>キカイ</t>
    </rPh>
    <rPh sb="6" eb="8">
      <t>ドウニュウ</t>
    </rPh>
    <rPh sb="11" eb="14">
      <t>セイサンリョク</t>
    </rPh>
    <rPh sb="14" eb="16">
      <t>ゾウカ</t>
    </rPh>
    <rPh sb="16" eb="18">
      <t>コウカ</t>
    </rPh>
    <phoneticPr fontId="3"/>
  </si>
  <si>
    <t>作付面積(ha)</t>
    <rPh sb="0" eb="2">
      <t>サクツケ</t>
    </rPh>
    <rPh sb="2" eb="4">
      <t>メンセキ</t>
    </rPh>
    <phoneticPr fontId="3"/>
  </si>
  <si>
    <t>単収(kg/10a)</t>
    <rPh sb="0" eb="2">
      <t>タンシュウ</t>
    </rPh>
    <phoneticPr fontId="3"/>
  </si>
  <si>
    <t>⑤事業実施前</t>
    <rPh sb="1" eb="3">
      <t>ジギョウ</t>
    </rPh>
    <rPh sb="3" eb="5">
      <t>ジッシ</t>
    </rPh>
    <rPh sb="5" eb="6">
      <t>マエ</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</si>
  <si>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</si>
  <si>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</si>
  <si>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⑧事業実施前平均</t>
    <rPh sb="1" eb="3">
      <t>ジギョウ</t>
    </rPh>
    <rPh sb="3" eb="5">
      <t>ジッシ</t>
    </rPh>
    <rPh sb="5" eb="6">
      <t>マエ</t>
    </rPh>
    <rPh sb="6" eb="8">
      <t>ヘイキン</t>
    </rPh>
    <phoneticPr fontId="3"/>
  </si>
  <si>
    <t>　　作　目</t>
    <rPh sb="2" eb="3">
      <t>サク</t>
    </rPh>
    <rPh sb="4" eb="5">
      <t>メ</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</si>
  <si>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</si>
  <si>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</si>
  <si>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</si>
  <si>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</si>
  <si>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販売単価</t>
    <rPh sb="0" eb="2">
      <t>ハンバイ</t>
    </rPh>
    <rPh sb="2" eb="4">
      <t>タンカ</t>
    </rPh>
    <phoneticPr fontId="3"/>
  </si>
  <si>
    <t>（見込）</t>
    <rPh sb="1" eb="3">
      <t>ミコ</t>
    </rPh>
    <phoneticPr fontId="3"/>
  </si>
  <si>
    <t>①*③*10</t>
    <phoneticPr fontId="3"/>
  </si>
  <si>
    <t>②*④*10</t>
    <phoneticPr fontId="3"/>
  </si>
  <si>
    <t>⑥－⑤</t>
    <phoneticPr fontId="3"/>
  </si>
  <si>
    <t>（kg）</t>
    <phoneticPr fontId="3"/>
  </si>
  <si>
    <t>（円／kg）</t>
    <rPh sb="1" eb="2">
      <t>エン</t>
    </rPh>
    <phoneticPr fontId="3"/>
  </si>
  <si>
    <t>⑨所得率</t>
    <rPh sb="1" eb="4">
      <t>ショトクリツ</t>
    </rPh>
    <phoneticPr fontId="3"/>
  </si>
  <si>
    <t>⑩生産コスト節減効果（労働費）との重複</t>
  </si>
  <si>
    <t>⑪重複労働</t>
    <rPh sb="1" eb="3">
      <t>チョウフク</t>
    </rPh>
    <rPh sb="3" eb="5">
      <t>ロウドウ</t>
    </rPh>
    <phoneticPr fontId="3"/>
  </si>
  <si>
    <t xml:space="preserve">⑫労賃単価 </t>
    <rPh sb="1" eb="3">
      <t>ロウチン</t>
    </rPh>
    <rPh sb="3" eb="5">
      <t>タンカ</t>
    </rPh>
    <phoneticPr fontId="3"/>
  </si>
  <si>
    <t>⑪*⑫</t>
    <phoneticPr fontId="3"/>
  </si>
  <si>
    <t>⑦*⑧*⑨</t>
    <phoneticPr fontId="3"/>
  </si>
  <si>
    <t>時間</t>
    <rPh sb="0" eb="2">
      <t>ジカン</t>
    </rPh>
    <phoneticPr fontId="3"/>
  </si>
  <si>
    <t xml:space="preserve"> －⑩</t>
    <phoneticPr fontId="3"/>
  </si>
  <si>
    <t>（hr）</t>
    <phoneticPr fontId="3"/>
  </si>
  <si>
    <t>(円/hr)</t>
    <rPh sb="1" eb="2">
      <t>エン</t>
    </rPh>
    <phoneticPr fontId="3"/>
  </si>
  <si>
    <t>(千円)</t>
    <rPh sb="1" eb="3">
      <t>センエン</t>
    </rPh>
    <phoneticPr fontId="3"/>
  </si>
  <si>
    <t>②の計画作付面積の具体的見込</t>
    <rPh sb="2" eb="4">
      <t>ケイカク</t>
    </rPh>
    <rPh sb="4" eb="6">
      <t>サクツ</t>
    </rPh>
    <rPh sb="6" eb="8">
      <t>メンセキ</t>
    </rPh>
    <rPh sb="9" eb="12">
      <t>グタイテキ</t>
    </rPh>
    <rPh sb="12" eb="14">
      <t>ミコ</t>
    </rPh>
    <phoneticPr fontId="3"/>
  </si>
  <si>
    <t>み方法</t>
    <rPh sb="1" eb="2">
      <t>カタ</t>
    </rPh>
    <rPh sb="2" eb="3">
      <t>ホウ</t>
    </rPh>
    <phoneticPr fontId="3"/>
  </si>
  <si>
    <t>④の計画単収の具体的見込</t>
    <rPh sb="2" eb="4">
      <t>ケイカク</t>
    </rPh>
    <rPh sb="4" eb="6">
      <t>タンシュウ</t>
    </rPh>
    <rPh sb="7" eb="10">
      <t>グタイテキ</t>
    </rPh>
    <rPh sb="10" eb="12">
      <t>ミコ</t>
    </rPh>
    <phoneticPr fontId="3"/>
  </si>
  <si>
    <t>⑨の所得率算出の具体的な</t>
    <rPh sb="2" eb="5">
      <t>ショトクリツ</t>
    </rPh>
    <rPh sb="5" eb="7">
      <t>サンシュツ</t>
    </rPh>
    <rPh sb="8" eb="11">
      <t>グタイテキ</t>
    </rPh>
    <phoneticPr fontId="3"/>
  </si>
  <si>
    <t>（イ）生産力増加効果合計</t>
    <rPh sb="3" eb="6">
      <t>セイサンリョク</t>
    </rPh>
    <rPh sb="6" eb="8">
      <t>ゾウカ</t>
    </rPh>
    <rPh sb="8" eb="10">
      <t>コウカ</t>
    </rPh>
    <rPh sb="10" eb="12">
      <t>ゴウケイ</t>
    </rPh>
    <phoneticPr fontId="3"/>
  </si>
  <si>
    <t>（単位：千円）</t>
    <rPh sb="1" eb="3">
      <t>タンイ</t>
    </rPh>
    <rPh sb="4" eb="5">
      <t>セン</t>
    </rPh>
    <rPh sb="5" eb="6">
      <t>エン</t>
    </rPh>
    <phoneticPr fontId="3"/>
  </si>
  <si>
    <t>　（ア）機械の導入による生産力増加効果</t>
    <rPh sb="4" eb="6">
      <t>キカイ</t>
    </rPh>
    <rPh sb="7" eb="9">
      <t>ドウニュウ</t>
    </rPh>
    <rPh sb="12" eb="14">
      <t>セイサン</t>
    </rPh>
    <rPh sb="14" eb="15">
      <t>リョク</t>
    </rPh>
    <rPh sb="15" eb="17">
      <t>ゾウカ</t>
    </rPh>
    <rPh sb="17" eb="19">
      <t>コウカ</t>
    </rPh>
    <phoneticPr fontId="3"/>
  </si>
  <si>
    <t>エ　生産力維持効果（あれば）</t>
    <rPh sb="2" eb="5">
      <t>セイサンリョク</t>
    </rPh>
    <rPh sb="5" eb="7">
      <t>イジ</t>
    </rPh>
    <rPh sb="7" eb="9">
      <t>コウカ</t>
    </rPh>
    <phoneticPr fontId="3"/>
  </si>
  <si>
    <t>※　離農等による作付面積の減少が見込まれる地域において、作業受託サービスにより離農（作付面積の低減）が食い止められる場合等、
　サービスの利用によって生産力維持効果が見込まれる場合に記載してください。</t>
    <rPh sb="2" eb="4">
      <t>リノウ</t>
    </rPh>
    <rPh sb="4" eb="5">
      <t>トウ</t>
    </rPh>
    <rPh sb="8" eb="10">
      <t>サクツケ</t>
    </rPh>
    <rPh sb="10" eb="12">
      <t>メンセキ</t>
    </rPh>
    <rPh sb="13" eb="15">
      <t>ゲンショウ</t>
    </rPh>
    <rPh sb="16" eb="18">
      <t>ミコ</t>
    </rPh>
    <rPh sb="21" eb="23">
      <t>チイキ</t>
    </rPh>
    <rPh sb="28" eb="30">
      <t>サギョウ</t>
    </rPh>
    <rPh sb="30" eb="32">
      <t>ジュタク</t>
    </rPh>
    <rPh sb="39" eb="41">
      <t>リノウ</t>
    </rPh>
    <rPh sb="42" eb="44">
      <t>サクツケ</t>
    </rPh>
    <rPh sb="44" eb="46">
      <t>メンセキ</t>
    </rPh>
    <rPh sb="47" eb="49">
      <t>テイゲン</t>
    </rPh>
    <rPh sb="51" eb="52">
      <t>ク</t>
    </rPh>
    <rPh sb="53" eb="54">
      <t>ト</t>
    </rPh>
    <rPh sb="58" eb="60">
      <t>バアイ</t>
    </rPh>
    <rPh sb="60" eb="61">
      <t>トウ</t>
    </rPh>
    <rPh sb="69" eb="71">
      <t>リヨウ</t>
    </rPh>
    <rPh sb="75" eb="78">
      <t>セイサンリョク</t>
    </rPh>
    <rPh sb="78" eb="80">
      <t>イジ</t>
    </rPh>
    <rPh sb="80" eb="82">
      <t>コウカ</t>
    </rPh>
    <rPh sb="83" eb="85">
      <t>ミコ</t>
    </rPh>
    <rPh sb="88" eb="90">
      <t>バアイ</t>
    </rPh>
    <rPh sb="91" eb="93">
      <t>キサイ</t>
    </rPh>
    <phoneticPr fontId="3"/>
  </si>
  <si>
    <t>（ア）農業生産を維持する効果</t>
    <rPh sb="3" eb="5">
      <t>ノウギョウ</t>
    </rPh>
    <rPh sb="5" eb="6">
      <t>ショウ</t>
    </rPh>
    <rPh sb="6" eb="7">
      <t>サン</t>
    </rPh>
    <rPh sb="8" eb="10">
      <t>イジ</t>
    </rPh>
    <rPh sb="12" eb="14">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</si>
  <si>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</si>
  <si>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</si>
  <si>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⑥事業実施前</t>
    <rPh sb="1" eb="3">
      <t>ジギョウ</t>
    </rPh>
    <rPh sb="3" eb="5">
      <t>ジッシ</t>
    </rPh>
    <rPh sb="5" eb="6">
      <t>マエ</t>
    </rPh>
    <phoneticPr fontId="3"/>
  </si>
  <si>
    <t>①事業実施前</t>
    <rPh sb="1" eb="3">
      <t>ジギョウ</t>
    </rPh>
    <rPh sb="3" eb="5">
      <t>ジッシ</t>
    </rPh>
    <rPh sb="5" eb="6">
      <t>ゼン</t>
    </rPh>
    <phoneticPr fontId="3"/>
  </si>
  <si>
    <t>②機械を導入しない場合の作付面積(見込)</t>
    <rPh sb="1" eb="3">
      <t>キカイ</t>
    </rPh>
    <rPh sb="4" eb="6">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</si>
  <si>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</si>
  <si>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</si>
  <si>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</si>
  <si>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</si>
  <si>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</si>
  <si>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　 合　計</t>
    <rPh sb="2" eb="5">
      <t>ゴウケイ</t>
    </rPh>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</si>
  <si>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</si>
  <si>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</si>
  <si>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</si>
  <si>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</si>
  <si>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⑨*⑩</t>
    <phoneticPr fontId="3"/>
  </si>
  <si>
    <t>（⑤*⑥*⑦－⑧）</t>
    <phoneticPr fontId="3"/>
  </si>
  <si>
    <t xml:space="preserve"> (円/hr)</t>
    <rPh sb="2" eb="3">
      <t>エン</t>
    </rPh>
    <phoneticPr fontId="3"/>
  </si>
  <si>
    <t>⑦の所得率算出の具体的な</t>
    <rPh sb="2" eb="4">
      <t>ショトク</t>
    </rPh>
    <rPh sb="4" eb="5">
      <t>リツ</t>
    </rPh>
    <rPh sb="5" eb="7">
      <t>サンシュツ</t>
    </rPh>
    <rPh sb="8" eb="11">
      <t>グタイテキ</t>
    </rPh>
    <phoneticPr fontId="3"/>
  </si>
  <si>
    <t>（イ）生産力維持効果計</t>
    <rPh sb="3" eb="6">
      <t>セイサンリョク</t>
    </rPh>
    <rPh sb="6" eb="8">
      <t>イジ</t>
    </rPh>
    <rPh sb="8" eb="10">
      <t>コウカ</t>
    </rPh>
    <rPh sb="10" eb="11">
      <t>ケイ</t>
    </rPh>
    <phoneticPr fontId="3"/>
  </si>
  <si>
    <t>　（ア）農業生産を維持する効果</t>
    <rPh sb="4" eb="6">
      <t>ノウギョウ</t>
    </rPh>
    <rPh sb="6" eb="7">
      <t>ショウ</t>
    </rPh>
    <rPh sb="7" eb="8">
      <t>サン</t>
    </rPh>
    <rPh sb="9" eb="11">
      <t>イジ</t>
    </rPh>
    <rPh sb="13" eb="15">
      <t>コウカ</t>
    </rPh>
    <phoneticPr fontId="3"/>
  </si>
  <si>
    <t>計</t>
    <rPh sb="0" eb="1">
      <t>ケイ</t>
    </rPh>
    <phoneticPr fontId="3"/>
  </si>
  <si>
    <t>オ　その他の効果（あれば）</t>
    <rPh sb="2" eb="5">
      <t>ソノタ</t>
    </rPh>
    <rPh sb="6" eb="8">
      <t>コウカ</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</si>
  <si>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</si>
  <si>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</si>
  <si>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</si>
  <si>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効果名</t>
    <rPh sb="0" eb="2">
      <t>コウカ</t>
    </rPh>
    <rPh sb="2" eb="3">
      <t>メイ</t>
    </rPh>
    <phoneticPr fontId="3"/>
  </si>
  <si>
    <t>　　合　計</t>
    <rPh sb="2" eb="5">
      <t>ゴウケイ</t>
    </rPh>
    <phoneticPr fontId="3"/>
  </si>
  <si>
    <t>　年総効果額</t>
    <rPh sb="1" eb="2">
      <t>ネン</t>
    </rPh>
    <rPh sb="2" eb="3">
      <t>ソウ</t>
    </rPh>
    <rPh sb="3" eb="6">
      <t>コウカガク</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</si>
  <si>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</si>
  <si>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</si>
  <si>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生産力維持効果</t>
    <phoneticPr fontId="3"/>
  </si>
  <si>
    <t>　オ　その他効果</t>
    <rPh sb="5" eb="6">
      <t>タ</t>
    </rPh>
    <rPh sb="6" eb="8">
      <t>コウカ</t>
    </rPh>
    <phoneticPr fontId="3"/>
  </si>
  <si>
    <t>合　計</t>
    <rPh sb="0" eb="3">
      <t>ゴウケイ</t>
    </rPh>
    <phoneticPr fontId="3"/>
  </si>
  <si>
    <t>（２）総合耐用年数の算出</t>
    <rPh sb="3" eb="5">
      <t>ソウゴウ</t>
    </rPh>
    <rPh sb="5" eb="7">
      <t>タイヨウ</t>
    </rPh>
    <rPh sb="7" eb="9">
      <t>ネンスウ</t>
    </rPh>
    <rPh sb="10" eb="12">
      <t>サンシュツ</t>
    </rPh>
    <phoneticPr fontId="3"/>
  </si>
  <si>
    <t>機　械　名</t>
    <rPh sb="0" eb="1">
      <t>キ</t>
    </rPh>
    <rPh sb="2" eb="3">
      <t>カイ</t>
    </rPh>
    <rPh sb="4" eb="5">
      <t>メイ</t>
    </rPh>
    <phoneticPr fontId="3"/>
  </si>
  <si>
    <t>①耐用年数</t>
    <rPh sb="1" eb="3">
      <t>タイヨウ</t>
    </rPh>
    <rPh sb="3" eb="5">
      <t>ネンスウ</t>
    </rPh>
    <phoneticPr fontId="3"/>
  </si>
  <si>
    <t>②機械費</t>
    <rPh sb="1" eb="3">
      <t>キカイ</t>
    </rPh>
    <rPh sb="3" eb="4">
      <t>ヒ</t>
    </rPh>
    <phoneticPr fontId="3"/>
  </si>
  <si>
    <t>③年機械費</t>
    <rPh sb="1" eb="2">
      <t>ネンカン</t>
    </rPh>
    <rPh sb="2" eb="4">
      <t>キカイ</t>
    </rPh>
    <rPh sb="4" eb="5">
      <t>ヒ</t>
    </rPh>
    <phoneticPr fontId="3"/>
  </si>
  <si>
    <t>②/①</t>
    <phoneticPr fontId="3"/>
  </si>
  <si>
    <t>（年）</t>
    <rPh sb="1" eb="2">
      <t>ネン</t>
    </rPh>
    <phoneticPr fontId="3"/>
  </si>
  <si>
    <t>（千円）</t>
    <rPh sb="1" eb="2">
      <t>セン</t>
    </rPh>
    <rPh sb="2" eb="3">
      <t>センエン</t>
    </rPh>
    <phoneticPr fontId="3"/>
  </si>
  <si>
    <t>②’機械費計</t>
    <rPh sb="2" eb="4">
      <t>キカイ</t>
    </rPh>
    <rPh sb="4" eb="5">
      <t>ヒ</t>
    </rPh>
    <rPh sb="5" eb="6">
      <t>ケイ</t>
    </rPh>
    <phoneticPr fontId="3"/>
  </si>
  <si>
    <t>③’年機械費計</t>
    <rPh sb="2" eb="3">
      <t>ネン</t>
    </rPh>
    <rPh sb="3" eb="5">
      <t>キカイ</t>
    </rPh>
    <rPh sb="5" eb="6">
      <t>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</si>
  <si>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</si>
  <si>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</si>
  <si>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</si>
  <si>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</si>
  <si>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</si>
  <si>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</si>
  <si>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</si>
  <si>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</si>
  <si>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</si>
  <si>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②年総効果額</t>
    <rPh sb="1" eb="2">
      <t>ネン</t>
    </rPh>
    <rPh sb="2" eb="3">
      <t>ソウ</t>
    </rPh>
    <rPh sb="3" eb="6">
      <t>コウカガク</t>
    </rPh>
    <phoneticPr fontId="3"/>
  </si>
  <si>
    <t>　　　千円／年</t>
    <rPh sb="3" eb="5">
      <t>センエン</t>
    </rPh>
    <rPh sb="6" eb="7">
      <t>ネン</t>
    </rPh>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</si>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</sst>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0_ "/>
    <numFmt numFmtId="177" formatCode="#,##0_ "/>
    <numFmt numFmtId="178" formatCode="#,##0.0_ "/>
    <numFmt numFmtId="179" formatCode="0.0_);[Red]\(0.0\)"/>
    <numFmt numFmtId="180" formatCode="#,##0.0_);[Red]\(#,##0.0\)"/>
    <numFmt numFmtId="181" formatCode="#,##0.00_ "/>
    <numFmt numFmtId="182" formatCode="0.000_ "/>
    <numFmt numFmtId="183" formatCode="#,##0.000_);[Red]\(#,##0.000\)"/>
    <numFmt numFmtId="184" formatCode="#,##0.000_ "/>
    <numFmt numFmtId="185" formatCode="#,##0.000000_ "/>
    <numFmt numFmtId="186" formatCode="#,##0_ ;[Red]\-#,##0\ "/>
  </numFmts>
  <fonts count="12" x14ac:knownFonts="1">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color theme="1"/>
      <name val="ＭＳ 明朝"/>
      <family val="1"/>
      <charset val="128"/>
    </font>
    <font>
      <sz val="12"/>
      <color theme="1"/>
      <name val="ＭＳ 明朝"/>
      <family val="1"/>
      <charset val="128"/>
    </font>
    <font>
      <strike/>
      <sz val="10"/>
      <color theme="1"/>
      <name val="ＭＳ Ｐゴシック"/>
      <family val="3"/>
      <charset val="128"/>
    </font>
    <font>
      <sz val="10"/>
      <color theme="1"/>
      <name val="ＭＳ Ｐゴシック"/>
      <family val="3"/>
      <charset val="128"/>
    </font>
    <font>
      <strike/>
      <sz val="11"/>
      <color theme="1"/>
      <name val="ＭＳ Ｐゴシック"/>
      <family val="3"/>
      <charset val="128"/>
    </font>
    <font>
      <strike/>
      <sz val="10"/>
      <color theme="1"/>
      <name val="ＭＳ 明朝"/>
      <family val="1"/>
      <charset val="128"/>
    </font>
    <font>
      <strike/>
      <sz val="6"/>
      <color theme="1"/>
      <name val="ＭＳ Ｐゴシック"/>
      <family val="3"/>
      <charset val="128"/>
    </font>
  </fonts>
  <fills count="2">
    <fill>
      <patternFill patternType="none"/>
    </fill>
    <fill>
      <patternFill patternType="gray125"/>
    </fill>
  </fills>
  <borders count="82">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diagonalUp="1">
      <left style="medium">
        <color indexed="64"/>
      </left>
      <right style="thin">
        <color indexed="64"/>
      </right>
      <top style="thin">
        <color indexed="64"/>
      </top>
      <bottom style="medium">
        <color indexed="64"/>
      </bottom>
      <diagonal style="thin">
        <color indexed="64"/>
      </diagonal>
    </border>
    <border>
      <left/>
      <right/>
      <top style="thin">
        <color indexed="64"/>
      </top>
      <bottom/>
      <diagonal/>
    </border>
    <border>
      <left/>
      <right/>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diagonalUp="1">
      <left/>
      <right style="thin">
        <color indexed="64"/>
      </right>
      <top style="thin">
        <color indexed="64"/>
      </top>
      <bottom style="medium">
        <color indexed="64"/>
      </bottom>
      <diagonal style="thin">
        <color indexed="64"/>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381">
    <xf numFmtId="0" fontId="0" fillId="0" borderId="0" xfId="0">
      <alignment vertical="center"/>
    </xf>
    <xf numFmtId="0" fontId="5" fillId="0" borderId="0" xfId="0" applyFont="1" applyFill="1" applyAlignment="1"/>
    <xf numFmtId="0" fontId="6" fillId="0" borderId="0" xfId="0" applyFont="1" applyFill="1" applyAlignment="1"/>
    <xf numFmtId="0" fontId="5" fillId="0" borderId="1" xfId="0" applyFont="1" applyFill="1" applyBorder="1" applyAlignment="1">
      <alignment horizontal="center"/>
    </xf>
    <xf numFmtId="0" fontId="5" fillId="0" borderId="3" xfId="0" applyFont="1" applyFill="1" applyBorder="1" applyAlignment="1">
      <alignment horizontal="center"/>
    </xf>
    <xf numFmtId="0" fontId="5" fillId="0" borderId="4" xfId="0" applyFont="1" applyFill="1" applyBorder="1" applyAlignment="1">
      <alignment horizontal="center"/>
    </xf>
    <xf numFmtId="0" fontId="5" fillId="0" borderId="6" xfId="0" applyFont="1" applyFill="1" applyBorder="1" applyAlignment="1">
      <alignment horizontal="center"/>
    </xf>
    <xf numFmtId="0" fontId="5" fillId="0" borderId="4" xfId="0" applyFont="1" applyFill="1" applyBorder="1" applyAlignment="1"/>
    <xf numFmtId="0" fontId="5" fillId="0" borderId="5" xfId="0" applyFont="1" applyFill="1" applyBorder="1" applyAlignment="1"/>
    <xf numFmtId="0" fontId="5" fillId="0" borderId="6" xfId="0" applyFont="1" applyFill="1" applyBorder="1" applyAlignment="1"/>
    <xf numFmtId="0" fontId="5" fillId="0" borderId="7" xfId="0" applyFont="1" applyFill="1" applyBorder="1" applyAlignment="1"/>
    <xf numFmtId="0" fontId="5" fillId="0" borderId="8" xfId="0" applyFont="1" applyFill="1" applyBorder="1" applyAlignment="1"/>
    <xf numFmtId="38" fontId="5" fillId="0" borderId="9" xfId="1" applyNumberFormat="1" applyFont="1" applyFill="1" applyBorder="1" applyAlignment="1"/>
    <xf numFmtId="40" fontId="5" fillId="0" borderId="10" xfId="1" applyNumberFormat="1" applyFont="1" applyFill="1" applyBorder="1" applyAlignment="1">
      <alignment horizontal="right"/>
    </xf>
    <xf numFmtId="40" fontId="5" fillId="0" borderId="9" xfId="1" applyNumberFormat="1" applyFont="1" applyFill="1" applyBorder="1" applyAlignment="1"/>
    <xf numFmtId="0" fontId="5" fillId="0" borderId="11" xfId="0" applyFont="1" applyFill="1" applyBorder="1" applyAlignment="1">
      <alignment horizontal="center"/>
    </xf>
    <xf numFmtId="38" fontId="5" fillId="0" borderId="12" xfId="1" applyNumberFormat="1" applyFont="1" applyFill="1" applyBorder="1" applyAlignment="1"/>
    <xf numFmtId="40" fontId="5" fillId="0" borderId="13" xfId="1" applyNumberFormat="1" applyFont="1" applyFill="1" applyBorder="1" applyAlignment="1">
      <alignment horizontal="right"/>
    </xf>
    <xf numFmtId="176" fontId="5" fillId="0" borderId="0" xfId="0" applyNumberFormat="1" applyFont="1" applyFill="1" applyAlignment="1"/>
    <xf numFmtId="0" fontId="5" fillId="0" borderId="0" xfId="0" applyFont="1" applyFill="1" applyBorder="1" applyAlignment="1"/>
    <xf numFmtId="0" fontId="5" fillId="0" borderId="14" xfId="0" applyFont="1" applyFill="1" applyBorder="1" applyAlignment="1">
      <alignment horizontal="center"/>
    </xf>
    <xf numFmtId="0" fontId="5" fillId="0" borderId="15" xfId="0" applyFont="1" applyFill="1" applyBorder="1" applyAlignment="1">
      <alignment horizontal="center"/>
    </xf>
    <xf numFmtId="0" fontId="5" fillId="0" borderId="16" xfId="0" applyFont="1" applyFill="1" applyBorder="1" applyAlignment="1">
      <alignment horizontal="center" shrinkToFit="1"/>
    </xf>
    <xf numFmtId="0" fontId="5" fillId="0" borderId="17" xfId="0" applyFont="1" applyFill="1" applyBorder="1" applyAlignment="1">
      <alignment horizontal="center"/>
    </xf>
    <xf numFmtId="0" fontId="5" fillId="0" borderId="18" xfId="0" applyFont="1" applyFill="1" applyBorder="1" applyAlignment="1">
      <alignment horizontal="center"/>
    </xf>
    <xf numFmtId="0" fontId="5" fillId="0" borderId="19" xfId="0" applyFont="1" applyFill="1" applyBorder="1" applyAlignment="1"/>
    <xf numFmtId="0" fontId="5" fillId="0" borderId="20" xfId="0" applyFont="1" applyFill="1" applyBorder="1" applyAlignment="1"/>
    <xf numFmtId="0" fontId="5" fillId="0" borderId="17" xfId="0" applyFont="1" applyFill="1" applyBorder="1" applyAlignment="1">
      <alignment shrinkToFit="1"/>
    </xf>
    <xf numFmtId="0" fontId="5" fillId="0" borderId="21" xfId="0" applyFont="1" applyFill="1" applyBorder="1" applyAlignment="1"/>
    <xf numFmtId="0" fontId="5" fillId="0" borderId="22" xfId="0" applyFont="1" applyFill="1" applyBorder="1" applyAlignment="1"/>
    <xf numFmtId="0" fontId="5" fillId="0" borderId="21" xfId="0" applyFont="1" applyFill="1" applyBorder="1" applyAlignment="1">
      <alignment horizontal="center"/>
    </xf>
    <xf numFmtId="0" fontId="5" fillId="0" borderId="10" xfId="0" applyFont="1" applyFill="1" applyBorder="1" applyAlignment="1"/>
    <xf numFmtId="178" fontId="5" fillId="0" borderId="23" xfId="0" applyNumberFormat="1" applyFont="1" applyFill="1" applyBorder="1" applyAlignment="1"/>
    <xf numFmtId="179" fontId="5" fillId="0" borderId="24" xfId="0" applyNumberFormat="1" applyFont="1" applyFill="1" applyBorder="1" applyAlignment="1"/>
    <xf numFmtId="180" fontId="5" fillId="0" borderId="25" xfId="0" applyNumberFormat="1" applyFont="1" applyFill="1" applyBorder="1" applyAlignment="1">
      <alignment horizontal="right"/>
    </xf>
    <xf numFmtId="38" fontId="5" fillId="0" borderId="9" xfId="0" applyNumberFormat="1" applyFont="1" applyFill="1" applyBorder="1" applyAlignment="1"/>
    <xf numFmtId="177" fontId="5" fillId="0" borderId="26" xfId="0" applyNumberFormat="1" applyFont="1" applyFill="1" applyBorder="1" applyAlignment="1"/>
    <xf numFmtId="177" fontId="5" fillId="0" borderId="27" xfId="0" applyNumberFormat="1" applyFont="1" applyFill="1" applyBorder="1" applyAlignment="1"/>
    <xf numFmtId="177" fontId="5" fillId="0" borderId="28" xfId="0" applyNumberFormat="1" applyFont="1" applyFill="1" applyBorder="1" applyAlignment="1"/>
    <xf numFmtId="178" fontId="5" fillId="0" borderId="26" xfId="0" applyNumberFormat="1" applyFont="1" applyFill="1" applyBorder="1" applyAlignment="1"/>
    <xf numFmtId="179" fontId="5" fillId="0" borderId="9" xfId="0" applyNumberFormat="1" applyFont="1" applyFill="1" applyBorder="1" applyAlignment="1"/>
    <xf numFmtId="0" fontId="5" fillId="0" borderId="11" xfId="0" applyFont="1" applyFill="1" applyBorder="1" applyAlignment="1"/>
    <xf numFmtId="178" fontId="5" fillId="0" borderId="29" xfId="0" applyNumberFormat="1" applyFont="1" applyFill="1" applyBorder="1" applyAlignment="1"/>
    <xf numFmtId="179" fontId="5" fillId="0" borderId="30" xfId="0" applyNumberFormat="1" applyFont="1" applyFill="1" applyBorder="1" applyAlignment="1"/>
    <xf numFmtId="178" fontId="5" fillId="0" borderId="12" xfId="0" applyNumberFormat="1" applyFont="1" applyFill="1" applyBorder="1" applyAlignment="1"/>
    <xf numFmtId="38" fontId="5" fillId="0" borderId="30" xfId="0" applyNumberFormat="1" applyFont="1" applyFill="1" applyBorder="1" applyAlignment="1"/>
    <xf numFmtId="178" fontId="5" fillId="0" borderId="31" xfId="0" applyNumberFormat="1" applyFont="1" applyFill="1" applyBorder="1" applyAlignment="1"/>
    <xf numFmtId="177" fontId="5" fillId="0" borderId="12" xfId="0" applyNumberFormat="1" applyFont="1" applyFill="1" applyBorder="1" applyAlignment="1"/>
    <xf numFmtId="177" fontId="5" fillId="0" borderId="32" xfId="0" applyNumberFormat="1" applyFont="1" applyFill="1" applyBorder="1" applyAlignment="1">
      <alignment horizontal="right"/>
    </xf>
    <xf numFmtId="0" fontId="5" fillId="0" borderId="33" xfId="0" applyFont="1" applyFill="1" applyBorder="1" applyAlignment="1"/>
    <xf numFmtId="177" fontId="5" fillId="0" borderId="0" xfId="0" applyNumberFormat="1" applyFont="1" applyFill="1" applyBorder="1" applyAlignment="1"/>
    <xf numFmtId="0" fontId="5" fillId="0" borderId="34" xfId="0" applyFont="1" applyFill="1" applyBorder="1" applyAlignment="1">
      <alignment horizontal="center"/>
    </xf>
    <xf numFmtId="0" fontId="5" fillId="0" borderId="7" xfId="0" applyFont="1" applyFill="1" applyBorder="1" applyAlignment="1">
      <alignment horizontal="center"/>
    </xf>
    <xf numFmtId="181" fontId="5" fillId="0" borderId="26" xfId="0" applyNumberFormat="1" applyFont="1" applyFill="1" applyBorder="1" applyAlignment="1"/>
    <xf numFmtId="177" fontId="5" fillId="0" borderId="35" xfId="0" applyNumberFormat="1" applyFont="1" applyFill="1" applyBorder="1" applyAlignment="1"/>
    <xf numFmtId="177" fontId="5" fillId="0" borderId="36" xfId="0" applyNumberFormat="1" applyFont="1" applyFill="1" applyBorder="1" applyAlignment="1"/>
    <xf numFmtId="177" fontId="5" fillId="0" borderId="37" xfId="0" applyNumberFormat="1" applyFont="1" applyFill="1" applyBorder="1" applyAlignment="1"/>
    <xf numFmtId="177" fontId="5" fillId="0" borderId="38" xfId="0" applyNumberFormat="1" applyFont="1" applyFill="1" applyBorder="1" applyAlignment="1"/>
    <xf numFmtId="0" fontId="5" fillId="0" borderId="39" xfId="0" applyFont="1" applyFill="1" applyBorder="1" applyAlignment="1"/>
    <xf numFmtId="181" fontId="5" fillId="0" borderId="31" xfId="0" applyNumberFormat="1" applyFont="1" applyFill="1" applyBorder="1" applyAlignment="1"/>
    <xf numFmtId="177" fontId="5" fillId="0" borderId="13" xfId="0" applyNumberFormat="1" applyFont="1" applyFill="1" applyBorder="1" applyAlignment="1"/>
    <xf numFmtId="178" fontId="5" fillId="0" borderId="0" xfId="0" applyNumberFormat="1" applyFont="1" applyFill="1" applyBorder="1" applyAlignment="1"/>
    <xf numFmtId="0" fontId="5" fillId="0" borderId="2" xfId="0" applyFont="1" applyFill="1" applyBorder="1" applyAlignment="1"/>
    <xf numFmtId="0" fontId="5" fillId="0" borderId="41" xfId="0" applyFont="1" applyFill="1" applyBorder="1" applyAlignment="1"/>
    <xf numFmtId="0" fontId="5" fillId="0" borderId="42" xfId="0" applyFont="1" applyFill="1" applyBorder="1" applyAlignment="1"/>
    <xf numFmtId="0" fontId="5" fillId="0" borderId="43" xfId="0" applyFont="1" applyFill="1" applyBorder="1" applyAlignment="1"/>
    <xf numFmtId="0" fontId="5" fillId="0" borderId="17" xfId="0" applyFont="1" applyFill="1" applyBorder="1" applyAlignment="1"/>
    <xf numFmtId="0" fontId="5" fillId="0" borderId="24" xfId="0" applyFont="1" applyFill="1" applyBorder="1" applyAlignment="1">
      <alignment horizontal="center"/>
    </xf>
    <xf numFmtId="0" fontId="5" fillId="0" borderId="45" xfId="0" applyFont="1" applyFill="1" applyBorder="1" applyAlignment="1"/>
    <xf numFmtId="177" fontId="5" fillId="0" borderId="5" xfId="0" applyNumberFormat="1" applyFont="1" applyFill="1" applyBorder="1" applyAlignment="1"/>
    <xf numFmtId="177" fontId="5" fillId="0" borderId="21" xfId="0" applyNumberFormat="1" applyFont="1" applyFill="1" applyBorder="1" applyAlignment="1"/>
    <xf numFmtId="177" fontId="5" fillId="0" borderId="9" xfId="0" applyNumberFormat="1" applyFont="1" applyFill="1" applyBorder="1" applyAlignment="1"/>
    <xf numFmtId="178" fontId="5" fillId="0" borderId="9" xfId="0" applyNumberFormat="1" applyFont="1" applyFill="1" applyBorder="1" applyAlignment="1"/>
    <xf numFmtId="177" fontId="5" fillId="0" borderId="29" xfId="0" applyNumberFormat="1" applyFont="1" applyFill="1" applyBorder="1" applyAlignment="1"/>
    <xf numFmtId="177" fontId="5" fillId="0" borderId="30" xfId="0" applyNumberFormat="1" applyFont="1" applyFill="1" applyBorder="1" applyAlignment="1"/>
    <xf numFmtId="178" fontId="5" fillId="0" borderId="46" xfId="0" applyNumberFormat="1" applyFont="1" applyFill="1" applyBorder="1" applyAlignment="1"/>
    <xf numFmtId="177" fontId="5" fillId="0" borderId="31" xfId="0" applyNumberFormat="1" applyFont="1" applyFill="1" applyBorder="1" applyAlignment="1"/>
    <xf numFmtId="0" fontId="5" fillId="0" borderId="0" xfId="0" applyFont="1" applyFill="1" applyAlignment="1">
      <alignment horizontal="right"/>
    </xf>
    <xf numFmtId="0" fontId="5" fillId="0" borderId="16" xfId="0" applyFont="1" applyFill="1" applyBorder="1" applyAlignment="1"/>
    <xf numFmtId="177" fontId="5" fillId="0" borderId="47" xfId="0" applyNumberFormat="1" applyFont="1" applyFill="1" applyBorder="1" applyAlignment="1"/>
    <xf numFmtId="0" fontId="5" fillId="0" borderId="48" xfId="0" applyFont="1" applyFill="1" applyBorder="1" applyAlignment="1"/>
    <xf numFmtId="177" fontId="5" fillId="0" borderId="3" xfId="0" applyNumberFormat="1" applyFont="1" applyFill="1" applyBorder="1" applyAlignment="1">
      <alignment horizontal="center"/>
    </xf>
    <xf numFmtId="0" fontId="5" fillId="0" borderId="23" xfId="0" applyFont="1" applyFill="1" applyBorder="1" applyAlignment="1">
      <alignment horizontal="center"/>
    </xf>
    <xf numFmtId="177" fontId="5" fillId="0" borderId="6" xfId="0" applyNumberFormat="1" applyFont="1" applyFill="1" applyBorder="1" applyAlignment="1">
      <alignment horizontal="center"/>
    </xf>
    <xf numFmtId="0" fontId="5" fillId="0" borderId="20" xfId="0" applyFont="1" applyFill="1" applyBorder="1" applyAlignment="1">
      <alignment horizontal="center"/>
    </xf>
    <xf numFmtId="177" fontId="5" fillId="0" borderId="7" xfId="0" applyNumberFormat="1" applyFont="1" applyFill="1" applyBorder="1" applyAlignment="1">
      <alignment horizontal="center"/>
    </xf>
    <xf numFmtId="0" fontId="5" fillId="0" borderId="9" xfId="0" applyFont="1" applyFill="1" applyBorder="1" applyAlignment="1"/>
    <xf numFmtId="0" fontId="5" fillId="0" borderId="26" xfId="0" applyFont="1" applyFill="1" applyBorder="1" applyAlignment="1"/>
    <xf numFmtId="0" fontId="5" fillId="0" borderId="12" xfId="0" applyFont="1" applyFill="1" applyBorder="1" applyAlignment="1"/>
    <xf numFmtId="177" fontId="5" fillId="0" borderId="50" xfId="0" applyNumberFormat="1" applyFont="1" applyFill="1" applyBorder="1" applyAlignment="1"/>
    <xf numFmtId="177" fontId="5" fillId="0" borderId="0" xfId="0" applyNumberFormat="1" applyFont="1" applyFill="1" applyBorder="1" applyAlignment="1">
      <alignment horizontal="right"/>
    </xf>
    <xf numFmtId="0" fontId="5" fillId="0" borderId="51" xfId="0" applyFont="1" applyFill="1" applyBorder="1" applyAlignment="1"/>
    <xf numFmtId="177" fontId="5" fillId="0" borderId="43" xfId="0" applyNumberFormat="1" applyFont="1" applyFill="1" applyBorder="1" applyAlignment="1">
      <alignment horizontal="right"/>
    </xf>
    <xf numFmtId="177" fontId="5" fillId="0" borderId="52" xfId="0" applyNumberFormat="1" applyFont="1" applyFill="1" applyBorder="1" applyAlignment="1"/>
    <xf numFmtId="177" fontId="5" fillId="0" borderId="53" xfId="0" applyNumberFormat="1" applyFont="1" applyFill="1" applyBorder="1" applyAlignment="1">
      <alignment vertical="center"/>
    </xf>
    <xf numFmtId="0" fontId="5" fillId="0" borderId="54" xfId="0" applyFont="1" applyFill="1" applyBorder="1" applyAlignment="1"/>
    <xf numFmtId="177" fontId="5" fillId="0" borderId="55" xfId="0" applyNumberFormat="1" applyFont="1" applyFill="1" applyBorder="1" applyAlignment="1">
      <alignment horizontal="right"/>
    </xf>
    <xf numFmtId="177" fontId="5" fillId="0" borderId="56" xfId="0" applyNumberFormat="1" applyFont="1" applyFill="1" applyBorder="1" applyAlignment="1"/>
    <xf numFmtId="0" fontId="5" fillId="0" borderId="0" xfId="0" applyFont="1" applyFill="1" applyBorder="1" applyAlignment="1">
      <alignment wrapText="1"/>
    </xf>
    <xf numFmtId="177" fontId="5" fillId="0" borderId="0" xfId="0" applyNumberFormat="1" applyFont="1" applyFill="1" applyBorder="1" applyAlignment="1">
      <alignment vertical="center"/>
    </xf>
    <xf numFmtId="177" fontId="5" fillId="0" borderId="25" xfId="0" applyNumberFormat="1" applyFont="1" applyFill="1" applyBorder="1" applyAlignment="1">
      <alignment horizontal="right"/>
    </xf>
    <xf numFmtId="177" fontId="5" fillId="0" borderId="57" xfId="0" applyNumberFormat="1" applyFont="1" applyFill="1" applyBorder="1" applyAlignment="1"/>
    <xf numFmtId="0" fontId="5" fillId="0" borderId="58" xfId="0" applyFont="1" applyFill="1" applyBorder="1" applyAlignment="1"/>
    <xf numFmtId="177" fontId="5" fillId="0" borderId="59" xfId="0" applyNumberFormat="1" applyFont="1" applyFill="1" applyBorder="1" applyAlignment="1"/>
    <xf numFmtId="177" fontId="5" fillId="0" borderId="53" xfId="0" applyNumberFormat="1" applyFont="1" applyFill="1" applyBorder="1" applyAlignment="1"/>
    <xf numFmtId="0" fontId="7" fillId="0" borderId="0" xfId="0" applyFont="1" applyFill="1" applyAlignment="1"/>
    <xf numFmtId="0" fontId="8" fillId="0" borderId="0" xfId="0" applyFont="1" applyFill="1" applyAlignment="1"/>
    <xf numFmtId="0" fontId="8" fillId="0" borderId="40" xfId="0" applyFont="1" applyFill="1" applyBorder="1" applyAlignment="1">
      <alignment horizontal="center"/>
    </xf>
    <xf numFmtId="0" fontId="8" fillId="0" borderId="14" xfId="0" applyFont="1" applyFill="1" applyBorder="1" applyAlignment="1">
      <alignment horizontal="center"/>
    </xf>
    <xf numFmtId="0" fontId="8" fillId="0" borderId="3" xfId="0" applyFont="1" applyFill="1" applyBorder="1" applyAlignment="1">
      <alignment horizontal="center"/>
    </xf>
    <xf numFmtId="0" fontId="7" fillId="0" borderId="0" xfId="0" applyFont="1" applyFill="1" applyBorder="1" applyAlignment="1">
      <alignment shrinkToFit="1"/>
    </xf>
    <xf numFmtId="0" fontId="7" fillId="0" borderId="0" xfId="0" applyFont="1" applyFill="1" applyBorder="1" applyAlignment="1"/>
    <xf numFmtId="0" fontId="8" fillId="0" borderId="34" xfId="0" applyFont="1" applyFill="1" applyBorder="1" applyAlignment="1">
      <alignment horizontal="center"/>
    </xf>
    <xf numFmtId="0" fontId="8" fillId="0" borderId="17" xfId="0" applyFont="1" applyFill="1" applyBorder="1" applyAlignment="1">
      <alignment horizontal="center"/>
    </xf>
    <xf numFmtId="0" fontId="8" fillId="0" borderId="6" xfId="0" applyFont="1" applyFill="1" applyBorder="1" applyAlignment="1">
      <alignment horizontal="center"/>
    </xf>
    <xf numFmtId="0" fontId="8" fillId="0" borderId="0" xfId="0" applyFont="1" applyFill="1" applyBorder="1" applyAlignment="1">
      <alignment horizontal="center"/>
    </xf>
    <xf numFmtId="0" fontId="8" fillId="0" borderId="17" xfId="0" applyFont="1" applyFill="1" applyBorder="1" applyAlignment="1">
      <alignment horizontal="center" shrinkToFit="1"/>
    </xf>
    <xf numFmtId="0" fontId="8" fillId="0" borderId="7" xfId="0" applyFont="1" applyFill="1" applyBorder="1" applyAlignment="1">
      <alignment horizontal="center"/>
    </xf>
    <xf numFmtId="0" fontId="8" fillId="0" borderId="45" xfId="0" applyFont="1" applyFill="1" applyBorder="1" applyAlignment="1"/>
    <xf numFmtId="181" fontId="8" fillId="0" borderId="24" xfId="0" applyNumberFormat="1" applyFont="1" applyFill="1" applyBorder="1" applyAlignment="1"/>
    <xf numFmtId="181" fontId="8" fillId="0" borderId="9" xfId="0" applyNumberFormat="1" applyFont="1" applyFill="1" applyBorder="1" applyAlignment="1"/>
    <xf numFmtId="177" fontId="8" fillId="0" borderId="60" xfId="0" applyNumberFormat="1" applyFont="1" applyFill="1" applyBorder="1" applyAlignment="1"/>
    <xf numFmtId="176" fontId="8" fillId="0" borderId="9" xfId="0" applyNumberFormat="1" applyFont="1" applyFill="1" applyBorder="1" applyAlignment="1"/>
    <xf numFmtId="177" fontId="8" fillId="0" borderId="55" xfId="0" applyNumberFormat="1" applyFont="1" applyFill="1" applyBorder="1" applyAlignment="1"/>
    <xf numFmtId="177" fontId="8" fillId="0" borderId="56" xfId="0" applyNumberFormat="1" applyFont="1" applyFill="1" applyBorder="1" applyAlignment="1"/>
    <xf numFmtId="177" fontId="7" fillId="0" borderId="0" xfId="0" applyNumberFormat="1" applyFont="1" applyFill="1" applyBorder="1" applyAlignment="1"/>
    <xf numFmtId="182" fontId="7" fillId="0" borderId="0" xfId="0" applyNumberFormat="1" applyFont="1" applyFill="1" applyBorder="1" applyAlignment="1"/>
    <xf numFmtId="0" fontId="8" fillId="0" borderId="8" xfId="0" applyFont="1" applyFill="1" applyBorder="1" applyAlignment="1"/>
    <xf numFmtId="0" fontId="8" fillId="0" borderId="39" xfId="0" applyFont="1" applyFill="1" applyBorder="1" applyAlignment="1"/>
    <xf numFmtId="181" fontId="8" fillId="0" borderId="12" xfId="0" applyNumberFormat="1" applyFont="1" applyFill="1" applyBorder="1" applyAlignment="1"/>
    <xf numFmtId="177" fontId="8" fillId="0" borderId="61" xfId="0" applyNumberFormat="1" applyFont="1" applyFill="1" applyBorder="1" applyAlignment="1"/>
    <xf numFmtId="177" fontId="8" fillId="0" borderId="12" xfId="0" applyNumberFormat="1" applyFont="1" applyFill="1" applyBorder="1" applyAlignment="1"/>
    <xf numFmtId="177" fontId="8" fillId="0" borderId="30" xfId="0" applyNumberFormat="1" applyFont="1" applyFill="1" applyBorder="1" applyAlignment="1"/>
    <xf numFmtId="177" fontId="8" fillId="0" borderId="13" xfId="0" applyNumberFormat="1" applyFont="1" applyFill="1" applyBorder="1" applyAlignment="1"/>
    <xf numFmtId="0" fontId="8" fillId="0" borderId="0" xfId="0" applyFont="1" applyFill="1" applyBorder="1" applyAlignment="1"/>
    <xf numFmtId="177" fontId="8" fillId="0" borderId="0" xfId="0" applyNumberFormat="1" applyFont="1" applyFill="1" applyBorder="1" applyAlignment="1"/>
    <xf numFmtId="0" fontId="8" fillId="0" borderId="40" xfId="0" applyFont="1" applyFill="1" applyBorder="1" applyAlignment="1"/>
    <xf numFmtId="177" fontId="8" fillId="0" borderId="62" xfId="0" applyNumberFormat="1" applyFont="1" applyFill="1" applyBorder="1" applyAlignment="1"/>
    <xf numFmtId="0" fontId="8" fillId="0" borderId="34" xfId="0" applyFont="1" applyFill="1" applyBorder="1" applyAlignment="1"/>
    <xf numFmtId="177" fontId="8" fillId="0" borderId="44" xfId="0" applyNumberFormat="1" applyFont="1" applyFill="1" applyBorder="1" applyAlignment="1"/>
    <xf numFmtId="0" fontId="8" fillId="0" borderId="63" xfId="0" applyFont="1" applyFill="1" applyBorder="1" applyAlignment="1"/>
    <xf numFmtId="177" fontId="8" fillId="0" borderId="64" xfId="0" applyNumberFormat="1" applyFont="1" applyFill="1" applyBorder="1" applyAlignment="1"/>
    <xf numFmtId="0" fontId="9" fillId="0" borderId="0" xfId="0" applyFont="1" applyFill="1" applyAlignment="1">
      <alignment vertical="center"/>
    </xf>
    <xf numFmtId="0" fontId="8" fillId="0" borderId="0" xfId="0" applyFont="1" applyFill="1" applyAlignment="1">
      <alignment vertical="center"/>
    </xf>
    <xf numFmtId="0" fontId="8" fillId="0" borderId="51" xfId="0" applyFont="1" applyFill="1" applyBorder="1" applyAlignment="1"/>
    <xf numFmtId="0" fontId="8" fillId="0" borderId="41" xfId="0" applyFont="1" applyFill="1" applyBorder="1" applyAlignment="1"/>
    <xf numFmtId="177" fontId="8" fillId="0" borderId="52" xfId="0" applyNumberFormat="1" applyFont="1" applyFill="1" applyBorder="1" applyAlignment="1"/>
    <xf numFmtId="38" fontId="8" fillId="0" borderId="17" xfId="0" applyNumberFormat="1" applyFont="1" applyFill="1" applyBorder="1" applyAlignment="1">
      <alignment horizontal="center"/>
    </xf>
    <xf numFmtId="40" fontId="8" fillId="0" borderId="9" xfId="1" applyNumberFormat="1" applyFont="1" applyFill="1" applyBorder="1" applyAlignment="1"/>
    <xf numFmtId="40" fontId="8" fillId="0" borderId="9" xfId="0" applyNumberFormat="1" applyFont="1" applyFill="1" applyBorder="1" applyAlignment="1"/>
    <xf numFmtId="40" fontId="8" fillId="0" borderId="55" xfId="0" applyNumberFormat="1" applyFont="1" applyFill="1" applyBorder="1" applyAlignment="1"/>
    <xf numFmtId="38" fontId="8" fillId="0" borderId="9" xfId="0" applyNumberFormat="1" applyFont="1" applyFill="1" applyBorder="1" applyAlignment="1"/>
    <xf numFmtId="177" fontId="8" fillId="0" borderId="26" xfId="1" applyNumberFormat="1" applyFont="1" applyFill="1" applyBorder="1" applyAlignment="1"/>
    <xf numFmtId="38" fontId="8" fillId="0" borderId="55" xfId="0" applyNumberFormat="1" applyFont="1" applyFill="1" applyBorder="1" applyAlignment="1"/>
    <xf numFmtId="37" fontId="8" fillId="0" borderId="26" xfId="1" applyNumberFormat="1" applyFont="1" applyFill="1" applyBorder="1" applyAlignment="1"/>
    <xf numFmtId="40" fontId="8" fillId="0" borderId="12" xfId="1" applyNumberFormat="1" applyFont="1" applyFill="1" applyBorder="1" applyAlignment="1"/>
    <xf numFmtId="38" fontId="8" fillId="0" borderId="46" xfId="0" applyNumberFormat="1" applyFont="1" applyFill="1" applyBorder="1" applyAlignment="1"/>
    <xf numFmtId="37" fontId="8" fillId="0" borderId="46" xfId="1" applyNumberFormat="1" applyFont="1" applyFill="1" applyBorder="1" applyAlignment="1"/>
    <xf numFmtId="183" fontId="8" fillId="0" borderId="30" xfId="0" applyNumberFormat="1" applyFont="1" applyFill="1" applyBorder="1" applyAlignment="1"/>
    <xf numFmtId="178" fontId="8" fillId="0" borderId="0" xfId="0" applyNumberFormat="1" applyFont="1" applyFill="1" applyBorder="1" applyAlignment="1"/>
    <xf numFmtId="0" fontId="8" fillId="0" borderId="1" xfId="0" applyFont="1" applyFill="1" applyBorder="1" applyAlignment="1">
      <alignment horizontal="center"/>
    </xf>
    <xf numFmtId="0" fontId="7" fillId="0" borderId="2" xfId="0" applyFont="1" applyFill="1" applyBorder="1" applyAlignment="1"/>
    <xf numFmtId="0" fontId="8" fillId="0" borderId="42" xfId="0" applyFont="1" applyFill="1" applyBorder="1" applyAlignment="1">
      <alignment horizontal="center"/>
    </xf>
    <xf numFmtId="0" fontId="7" fillId="0" borderId="62" xfId="0" applyFont="1" applyFill="1" applyBorder="1" applyAlignment="1"/>
    <xf numFmtId="178" fontId="7" fillId="0" borderId="0" xfId="0" applyNumberFormat="1" applyFont="1" applyFill="1" applyBorder="1" applyAlignment="1"/>
    <xf numFmtId="0" fontId="7" fillId="0" borderId="4" xfId="0" applyFont="1" applyFill="1" applyBorder="1" applyAlignment="1"/>
    <xf numFmtId="0" fontId="8" fillId="0" borderId="24" xfId="0" applyFont="1" applyFill="1" applyBorder="1" applyAlignment="1">
      <alignment horizontal="center"/>
    </xf>
    <xf numFmtId="0" fontId="7" fillId="0" borderId="17" xfId="0" applyFont="1" applyFill="1" applyBorder="1" applyAlignment="1">
      <alignment horizontal="center"/>
    </xf>
    <xf numFmtId="0" fontId="7" fillId="0" borderId="44" xfId="0" applyFont="1" applyFill="1" applyBorder="1" applyAlignment="1">
      <alignment horizontal="center"/>
    </xf>
    <xf numFmtId="0" fontId="8" fillId="0" borderId="44" xfId="0" applyFont="1" applyFill="1" applyBorder="1" applyAlignment="1">
      <alignment horizontal="center"/>
    </xf>
    <xf numFmtId="38" fontId="7" fillId="0" borderId="0" xfId="0" applyNumberFormat="1" applyFont="1" applyFill="1" applyBorder="1" applyAlignment="1"/>
    <xf numFmtId="183" fontId="7" fillId="0" borderId="0" xfId="0" applyNumberFormat="1" applyFont="1" applyFill="1" applyBorder="1" applyAlignment="1"/>
    <xf numFmtId="183" fontId="7" fillId="0" borderId="8" xfId="0" applyNumberFormat="1" applyFont="1" applyFill="1" applyBorder="1" applyAlignment="1"/>
    <xf numFmtId="0" fontId="7" fillId="0" borderId="9" xfId="0" applyFont="1" applyFill="1" applyBorder="1" applyAlignment="1"/>
    <xf numFmtId="0" fontId="8" fillId="0" borderId="9" xfId="0" applyFont="1" applyFill="1" applyBorder="1" applyAlignment="1"/>
    <xf numFmtId="40" fontId="7" fillId="0" borderId="65" xfId="0" applyNumberFormat="1" applyFont="1" applyFill="1" applyBorder="1" applyAlignment="1"/>
    <xf numFmtId="0" fontId="7" fillId="0" borderId="30" xfId="0" applyFont="1" applyFill="1" applyBorder="1" applyAlignment="1"/>
    <xf numFmtId="0" fontId="8" fillId="0" borderId="12" xfId="0" applyFont="1" applyFill="1" applyBorder="1" applyAlignment="1"/>
    <xf numFmtId="177" fontId="7" fillId="0" borderId="62" xfId="0" applyNumberFormat="1" applyFont="1" applyFill="1" applyBorder="1" applyAlignment="1"/>
    <xf numFmtId="177" fontId="7" fillId="0" borderId="64" xfId="0" applyNumberFormat="1" applyFont="1" applyFill="1" applyBorder="1" applyAlignment="1"/>
    <xf numFmtId="0" fontId="7" fillId="0" borderId="41" xfId="0" applyFont="1" applyFill="1" applyBorder="1" applyAlignment="1"/>
    <xf numFmtId="0" fontId="7" fillId="0" borderId="43" xfId="0" applyFont="1" applyFill="1" applyBorder="1" applyAlignment="1"/>
    <xf numFmtId="0" fontId="7" fillId="0" borderId="0" xfId="0" applyFont="1" applyAlignment="1"/>
    <xf numFmtId="0" fontId="7" fillId="0" borderId="40" xfId="0" applyFont="1" applyFill="1" applyBorder="1" applyAlignment="1">
      <alignment horizontal="center"/>
    </xf>
    <xf numFmtId="0" fontId="7" fillId="0" borderId="48" xfId="0" applyFont="1" applyFill="1" applyBorder="1" applyAlignment="1"/>
    <xf numFmtId="0" fontId="7" fillId="0" borderId="0" xfId="0" applyFont="1" applyAlignment="1">
      <alignment shrinkToFit="1"/>
    </xf>
    <xf numFmtId="0" fontId="8" fillId="0" borderId="4" xfId="0" applyFont="1" applyFill="1" applyBorder="1" applyAlignment="1">
      <alignment horizontal="center"/>
    </xf>
    <xf numFmtId="0" fontId="8" fillId="0" borderId="23" xfId="0" applyFont="1" applyFill="1" applyBorder="1" applyAlignment="1"/>
    <xf numFmtId="0" fontId="7" fillId="0" borderId="66" xfId="0" applyFont="1" applyFill="1" applyBorder="1" applyAlignment="1"/>
    <xf numFmtId="0" fontId="7" fillId="0" borderId="34" xfId="0" applyFont="1" applyFill="1" applyBorder="1" applyAlignment="1">
      <alignment horizontal="center"/>
    </xf>
    <xf numFmtId="0" fontId="8" fillId="0" borderId="17" xfId="0" applyFont="1" applyFill="1" applyBorder="1" applyAlignment="1"/>
    <xf numFmtId="0" fontId="7" fillId="0" borderId="5" xfId="0" applyFont="1" applyFill="1" applyBorder="1" applyAlignment="1"/>
    <xf numFmtId="0" fontId="7" fillId="0" borderId="34" xfId="0" applyFont="1" applyFill="1" applyBorder="1" applyAlignment="1"/>
    <xf numFmtId="0" fontId="7" fillId="0" borderId="17" xfId="0" applyFont="1" applyFill="1" applyBorder="1" applyAlignment="1"/>
    <xf numFmtId="0" fontId="7" fillId="0" borderId="22" xfId="0" applyFont="1" applyFill="1" applyBorder="1" applyAlignment="1"/>
    <xf numFmtId="0" fontId="7" fillId="0" borderId="67" xfId="0" applyFont="1" applyFill="1" applyBorder="1" applyAlignment="1"/>
    <xf numFmtId="0" fontId="7" fillId="0" borderId="21" xfId="0" applyFont="1" applyFill="1" applyBorder="1" applyAlignment="1">
      <alignment horizontal="center"/>
    </xf>
    <xf numFmtId="0" fontId="8" fillId="0" borderId="21" xfId="0" applyFont="1" applyFill="1" applyBorder="1" applyAlignment="1">
      <alignment horizontal="center"/>
    </xf>
    <xf numFmtId="0" fontId="7" fillId="0" borderId="8" xfId="0" applyFont="1" applyFill="1" applyBorder="1" applyAlignment="1"/>
    <xf numFmtId="177" fontId="7" fillId="0" borderId="60" xfId="0" applyNumberFormat="1" applyFont="1" applyFill="1" applyBorder="1" applyAlignment="1"/>
    <xf numFmtId="177" fontId="7" fillId="0" borderId="9" xfId="0" applyNumberFormat="1" applyFont="1" applyFill="1" applyBorder="1" applyAlignment="1"/>
    <xf numFmtId="177" fontId="8" fillId="0" borderId="9" xfId="0" applyNumberFormat="1" applyFont="1" applyFill="1" applyBorder="1" applyAlignment="1"/>
    <xf numFmtId="40" fontId="7" fillId="0" borderId="9" xfId="0" applyNumberFormat="1" applyFont="1" applyFill="1" applyBorder="1" applyAlignment="1"/>
    <xf numFmtId="178" fontId="7" fillId="0" borderId="9" xfId="0" applyNumberFormat="1" applyFont="1" applyFill="1" applyBorder="1" applyAlignment="1"/>
    <xf numFmtId="177" fontId="7" fillId="0" borderId="0" xfId="0" applyNumberFormat="1" applyFont="1" applyAlignment="1">
      <alignment shrinkToFit="1"/>
    </xf>
    <xf numFmtId="177" fontId="7" fillId="0" borderId="9" xfId="2" applyNumberFormat="1" applyFont="1" applyFill="1" applyBorder="1" applyAlignment="1"/>
    <xf numFmtId="184" fontId="7" fillId="0" borderId="9" xfId="0" applyNumberFormat="1" applyFont="1" applyFill="1" applyBorder="1" applyAlignment="1"/>
    <xf numFmtId="0" fontId="7" fillId="0" borderId="20" xfId="0" applyFont="1" applyFill="1" applyBorder="1" applyAlignment="1"/>
    <xf numFmtId="177" fontId="7" fillId="0" borderId="67" xfId="0" applyNumberFormat="1" applyFont="1" applyFill="1" applyBorder="1" applyAlignment="1"/>
    <xf numFmtId="177" fontId="7" fillId="0" borderId="21" xfId="0" applyNumberFormat="1" applyFont="1" applyFill="1" applyBorder="1" applyAlignment="1"/>
    <xf numFmtId="177" fontId="7" fillId="0" borderId="21" xfId="2" applyNumberFormat="1" applyFont="1" applyFill="1" applyBorder="1" applyAlignment="1"/>
    <xf numFmtId="184" fontId="7" fillId="0" borderId="21" xfId="0" applyNumberFormat="1" applyFont="1" applyFill="1" applyBorder="1" applyAlignment="1"/>
    <xf numFmtId="177" fontId="7" fillId="0" borderId="46" xfId="0" applyNumberFormat="1" applyFont="1" applyFill="1" applyBorder="1" applyAlignment="1"/>
    <xf numFmtId="177" fontId="7" fillId="0" borderId="30" xfId="0" applyNumberFormat="1" applyFont="1" applyFill="1" applyBorder="1" applyAlignment="1"/>
    <xf numFmtId="184" fontId="7" fillId="0" borderId="30" xfId="0" applyNumberFormat="1" applyFont="1" applyFill="1" applyBorder="1" applyAlignment="1"/>
    <xf numFmtId="178" fontId="7" fillId="0" borderId="0" xfId="0" applyNumberFormat="1" applyFont="1" applyFill="1" applyAlignment="1"/>
    <xf numFmtId="177" fontId="7" fillId="0" borderId="0" xfId="0" applyNumberFormat="1" applyFont="1" applyFill="1" applyAlignment="1"/>
    <xf numFmtId="177" fontId="7" fillId="0" borderId="0" xfId="0" applyNumberFormat="1" applyFont="1" applyAlignment="1"/>
    <xf numFmtId="0" fontId="7" fillId="0" borderId="6" xfId="0" applyFont="1" applyFill="1" applyBorder="1" applyAlignment="1">
      <alignment horizontal="center"/>
    </xf>
    <xf numFmtId="184" fontId="7" fillId="0" borderId="26" xfId="0" applyNumberFormat="1" applyFont="1" applyFill="1" applyBorder="1" applyAlignment="1"/>
    <xf numFmtId="177" fontId="7" fillId="0" borderId="22" xfId="0" applyNumberFormat="1" applyFont="1" applyFill="1" applyBorder="1" applyAlignment="1"/>
    <xf numFmtId="177" fontId="7" fillId="0" borderId="68" xfId="0" applyNumberFormat="1" applyFont="1" applyFill="1" applyBorder="1" applyAlignment="1"/>
    <xf numFmtId="184" fontId="7" fillId="0" borderId="0" xfId="0" applyNumberFormat="1" applyFont="1" applyFill="1" applyAlignment="1"/>
    <xf numFmtId="177" fontId="7" fillId="0" borderId="42" xfId="0" applyNumberFormat="1" applyFont="1" applyFill="1" applyBorder="1" applyAlignment="1"/>
    <xf numFmtId="178" fontId="7" fillId="0" borderId="62" xfId="0" applyNumberFormat="1" applyFont="1" applyFill="1" applyBorder="1" applyAlignment="1"/>
    <xf numFmtId="177" fontId="7" fillId="0" borderId="69" xfId="0" applyNumberFormat="1" applyFont="1" applyFill="1" applyBorder="1" applyAlignment="1"/>
    <xf numFmtId="178" fontId="7" fillId="0" borderId="64" xfId="0" applyNumberFormat="1" applyFont="1" applyFill="1" applyBorder="1" applyAlignment="1"/>
    <xf numFmtId="178" fontId="8" fillId="0" borderId="0" xfId="0" applyNumberFormat="1" applyFont="1" applyFill="1" applyAlignment="1"/>
    <xf numFmtId="178" fontId="7" fillId="0" borderId="41" xfId="0" applyNumberFormat="1" applyFont="1" applyFill="1" applyBorder="1" applyAlignment="1"/>
    <xf numFmtId="178" fontId="7" fillId="0" borderId="43" xfId="0" applyNumberFormat="1" applyFont="1" applyFill="1" applyBorder="1" applyAlignment="1"/>
    <xf numFmtId="177" fontId="8" fillId="0" borderId="70" xfId="0" applyNumberFormat="1" applyFont="1" applyFill="1" applyBorder="1" applyAlignment="1"/>
    <xf numFmtId="0" fontId="7" fillId="0" borderId="63" xfId="0" applyFont="1" applyFill="1" applyBorder="1" applyAlignment="1"/>
    <xf numFmtId="178" fontId="8" fillId="0" borderId="69" xfId="0" applyNumberFormat="1" applyFont="1" applyFill="1" applyBorder="1" applyAlignment="1"/>
    <xf numFmtId="177" fontId="8" fillId="0" borderId="71" xfId="0" applyNumberFormat="1" applyFont="1" applyFill="1" applyBorder="1" applyAlignment="1"/>
    <xf numFmtId="38" fontId="5" fillId="0" borderId="52" xfId="1" applyFont="1" applyFill="1" applyBorder="1" applyAlignment="1"/>
    <xf numFmtId="0" fontId="5" fillId="0" borderId="60" xfId="0" applyFont="1" applyFill="1" applyBorder="1" applyAlignment="1"/>
    <xf numFmtId="38" fontId="5" fillId="0" borderId="56" xfId="1" applyFont="1" applyFill="1" applyBorder="1" applyAlignment="1"/>
    <xf numFmtId="0" fontId="5" fillId="0" borderId="0" xfId="0" applyFont="1" applyFill="1" applyBorder="1" applyAlignment="1">
      <alignment horizontal="right"/>
    </xf>
    <xf numFmtId="0" fontId="5" fillId="0" borderId="56" xfId="0" applyFont="1" applyFill="1" applyBorder="1" applyAlignment="1"/>
    <xf numFmtId="0" fontId="5" fillId="0" borderId="72" xfId="0" applyFont="1" applyFill="1" applyBorder="1" applyAlignment="1"/>
    <xf numFmtId="38" fontId="5" fillId="0" borderId="13" xfId="1" applyFont="1" applyFill="1" applyBorder="1" applyAlignment="1"/>
    <xf numFmtId="0" fontId="5" fillId="0" borderId="73" xfId="0" applyFont="1" applyFill="1" applyBorder="1" applyAlignment="1"/>
    <xf numFmtId="0" fontId="5" fillId="0" borderId="49" xfId="0" applyFont="1" applyFill="1" applyBorder="1" applyAlignment="1"/>
    <xf numFmtId="177" fontId="5" fillId="0" borderId="7" xfId="0" applyNumberFormat="1" applyFont="1" applyFill="1" applyBorder="1" applyAlignment="1"/>
    <xf numFmtId="0" fontId="10" fillId="0" borderId="55" xfId="0" applyFont="1" applyFill="1" applyBorder="1" applyAlignment="1"/>
    <xf numFmtId="0" fontId="5" fillId="0" borderId="55" xfId="0" applyFont="1" applyFill="1" applyBorder="1" applyAlignment="1"/>
    <xf numFmtId="0" fontId="5" fillId="0" borderId="25" xfId="0" applyFont="1" applyFill="1" applyBorder="1" applyAlignment="1"/>
    <xf numFmtId="0" fontId="5" fillId="0" borderId="57" xfId="0" applyFont="1" applyFill="1" applyBorder="1" applyAlignment="1"/>
    <xf numFmtId="0" fontId="5" fillId="0" borderId="42" xfId="0" applyFont="1" applyFill="1" applyBorder="1" applyAlignment="1">
      <alignment horizontal="center"/>
    </xf>
    <xf numFmtId="0" fontId="5" fillId="0" borderId="0" xfId="0" applyFont="1" applyFill="1" applyBorder="1" applyAlignment="1">
      <alignment horizontal="center"/>
    </xf>
    <xf numFmtId="0" fontId="5" fillId="0" borderId="67" xfId="0" applyFont="1" applyFill="1" applyBorder="1" applyAlignment="1">
      <alignment horizontal="center"/>
    </xf>
    <xf numFmtId="0" fontId="5" fillId="0" borderId="24" xfId="0" applyFont="1" applyFill="1" applyBorder="1" applyAlignment="1"/>
    <xf numFmtId="38" fontId="5" fillId="0" borderId="25" xfId="0" applyNumberFormat="1" applyFont="1" applyFill="1" applyBorder="1" applyAlignment="1"/>
    <xf numFmtId="38" fontId="5" fillId="0" borderId="0" xfId="0" applyNumberFormat="1" applyFont="1" applyFill="1" applyBorder="1" applyAlignment="1">
      <alignment horizontal="right"/>
    </xf>
    <xf numFmtId="38" fontId="5" fillId="0" borderId="44" xfId="0" applyNumberFormat="1" applyFont="1" applyFill="1" applyBorder="1" applyAlignment="1"/>
    <xf numFmtId="0" fontId="5" fillId="0" borderId="27" xfId="0" applyFont="1" applyFill="1" applyBorder="1" applyAlignment="1"/>
    <xf numFmtId="38" fontId="5" fillId="0" borderId="26" xfId="0" applyNumberFormat="1" applyFont="1" applyFill="1" applyBorder="1" applyAlignment="1">
      <alignment horizontal="right"/>
    </xf>
    <xf numFmtId="38" fontId="5" fillId="0" borderId="56" xfId="0" applyNumberFormat="1" applyFont="1" applyFill="1" applyBorder="1" applyAlignment="1">
      <alignment horizontal="right"/>
    </xf>
    <xf numFmtId="0" fontId="5" fillId="0" borderId="60" xfId="0" applyFont="1" applyFill="1" applyBorder="1" applyAlignment="1">
      <alignment horizontal="left"/>
    </xf>
    <xf numFmtId="0" fontId="5" fillId="0" borderId="60" xfId="0" applyFont="1" applyFill="1" applyBorder="1" applyAlignment="1">
      <alignment shrinkToFit="1"/>
    </xf>
    <xf numFmtId="0" fontId="5" fillId="0" borderId="56" xfId="0" applyFont="1" applyFill="1" applyBorder="1" applyAlignment="1">
      <alignment shrinkToFit="1"/>
    </xf>
    <xf numFmtId="178" fontId="5" fillId="0" borderId="72" xfId="0" applyNumberFormat="1" applyFont="1" applyFill="1" applyBorder="1" applyAlignment="1"/>
    <xf numFmtId="0" fontId="5" fillId="0" borderId="13" xfId="0" applyFont="1" applyFill="1" applyBorder="1" applyAlignment="1"/>
    <xf numFmtId="0" fontId="5" fillId="0" borderId="52" xfId="0" applyFont="1" applyFill="1" applyBorder="1" applyAlignment="1">
      <alignment horizontal="center"/>
    </xf>
    <xf numFmtId="177" fontId="5" fillId="0" borderId="71" xfId="0" applyNumberFormat="1" applyFont="1" applyFill="1" applyBorder="1" applyAlignment="1"/>
    <xf numFmtId="0" fontId="5" fillId="0" borderId="70" xfId="0" applyFont="1" applyFill="1" applyBorder="1" applyAlignment="1"/>
    <xf numFmtId="186" fontId="5" fillId="0" borderId="66" xfId="1" applyNumberFormat="1" applyFont="1" applyFill="1" applyBorder="1" applyAlignment="1">
      <alignment horizontal="right" vertical="top"/>
    </xf>
    <xf numFmtId="0" fontId="5" fillId="0" borderId="66" xfId="0" applyFont="1" applyFill="1" applyBorder="1" applyAlignment="1">
      <alignment horizontal="center"/>
    </xf>
    <xf numFmtId="0" fontId="5" fillId="0" borderId="66" xfId="0" applyFont="1" applyFill="1" applyBorder="1" applyAlignment="1"/>
    <xf numFmtId="0" fontId="5" fillId="0" borderId="18" xfId="0" applyFont="1" applyFill="1" applyBorder="1" applyAlignment="1"/>
    <xf numFmtId="177" fontId="5" fillId="0" borderId="66" xfId="0" applyNumberFormat="1" applyFont="1" applyFill="1" applyBorder="1" applyAlignment="1">
      <alignment horizontal="right"/>
    </xf>
    <xf numFmtId="0" fontId="5" fillId="0" borderId="32" xfId="0" applyFont="1" applyFill="1" applyBorder="1" applyAlignment="1"/>
    <xf numFmtId="0" fontId="5" fillId="0" borderId="66" xfId="0" applyFont="1" applyFill="1" applyBorder="1" applyAlignment="1">
      <alignment horizontal="right"/>
    </xf>
    <xf numFmtId="178" fontId="5" fillId="0" borderId="0" xfId="0" applyNumberFormat="1" applyFont="1" applyFill="1" applyBorder="1" applyAlignment="1">
      <alignment horizontal="right"/>
    </xf>
    <xf numFmtId="185" fontId="5" fillId="0" borderId="60" xfId="0" applyNumberFormat="1" applyFont="1" applyFill="1" applyBorder="1" applyAlignment="1">
      <alignment horizontal="right"/>
    </xf>
    <xf numFmtId="0" fontId="5" fillId="0" borderId="74" xfId="0" applyFont="1" applyFill="1" applyBorder="1" applyAlignment="1"/>
    <xf numFmtId="38" fontId="5" fillId="0" borderId="0" xfId="1" applyFont="1" applyFill="1" applyBorder="1" applyAlignment="1">
      <alignment horizontal="right"/>
    </xf>
    <xf numFmtId="177" fontId="5" fillId="0" borderId="60" xfId="0" applyNumberFormat="1" applyFont="1" applyFill="1" applyBorder="1" applyAlignment="1">
      <alignment horizontal="right"/>
    </xf>
    <xf numFmtId="0" fontId="5" fillId="0" borderId="63" xfId="0" applyFont="1" applyFill="1" applyBorder="1" applyAlignment="1"/>
    <xf numFmtId="0" fontId="5" fillId="0" borderId="64" xfId="0" applyFont="1" applyFill="1" applyBorder="1" applyAlignment="1"/>
    <xf numFmtId="2" fontId="5" fillId="0" borderId="69" xfId="0" applyNumberFormat="1" applyFont="1" applyFill="1" applyBorder="1" applyAlignment="1">
      <alignment horizontal="right"/>
    </xf>
    <xf numFmtId="181" fontId="5" fillId="0" borderId="69" xfId="0" applyNumberFormat="1" applyFont="1" applyFill="1" applyBorder="1" applyAlignment="1"/>
    <xf numFmtId="0" fontId="5" fillId="0" borderId="5" xfId="0" applyFont="1" applyFill="1" applyBorder="1" applyAlignment="1">
      <alignment horizontal="center"/>
    </xf>
    <xf numFmtId="0" fontId="5" fillId="0" borderId="44" xfId="0" applyFont="1" applyFill="1" applyBorder="1" applyAlignment="1">
      <alignment horizontal="center"/>
    </xf>
    <xf numFmtId="0" fontId="5" fillId="0" borderId="22" xfId="0" applyFont="1" applyFill="1" applyBorder="1" applyAlignment="1">
      <alignment horizontal="center"/>
    </xf>
    <xf numFmtId="0" fontId="5" fillId="0" borderId="49" xfId="0" applyFont="1" applyFill="1" applyBorder="1" applyAlignment="1">
      <alignment horizontal="center"/>
    </xf>
    <xf numFmtId="0" fontId="5" fillId="0" borderId="34" xfId="0" applyFont="1" applyFill="1" applyBorder="1" applyAlignment="1"/>
    <xf numFmtId="0" fontId="5" fillId="0" borderId="44" xfId="0" applyFont="1" applyFill="1" applyBorder="1" applyAlignment="1"/>
    <xf numFmtId="0" fontId="5" fillId="0" borderId="40" xfId="0" applyFont="1" applyFill="1" applyBorder="1" applyAlignment="1">
      <alignment horizontal="center"/>
    </xf>
    <xf numFmtId="0" fontId="5" fillId="0" borderId="2" xfId="0" applyFont="1" applyFill="1" applyBorder="1" applyAlignment="1">
      <alignment horizontal="center"/>
    </xf>
    <xf numFmtId="0" fontId="8" fillId="0" borderId="24" xfId="0" applyFont="1" applyFill="1" applyBorder="1" applyAlignment="1">
      <alignment vertical="top" wrapText="1"/>
    </xf>
    <xf numFmtId="0" fontId="8" fillId="0" borderId="17" xfId="0" applyFont="1" applyFill="1" applyBorder="1" applyAlignment="1">
      <alignment vertical="top" wrapText="1"/>
    </xf>
    <xf numFmtId="0" fontId="8" fillId="0" borderId="21" xfId="0" applyFont="1" applyFill="1" applyBorder="1" applyAlignment="1">
      <alignment vertical="top" wrapText="1"/>
    </xf>
    <xf numFmtId="180" fontId="5" fillId="0" borderId="26" xfId="0" applyNumberFormat="1" applyFont="1" applyFill="1" applyBorder="1" applyAlignment="1">
      <alignment horizontal="center"/>
    </xf>
    <xf numFmtId="180" fontId="5" fillId="0" borderId="55" xfId="0" applyNumberFormat="1" applyFont="1" applyFill="1" applyBorder="1" applyAlignment="1">
      <alignment horizontal="center"/>
    </xf>
    <xf numFmtId="0" fontId="5" fillId="0" borderId="5" xfId="0" applyFont="1" applyFill="1" applyBorder="1" applyAlignment="1">
      <alignment horizontal="center"/>
    </xf>
    <xf numFmtId="0" fontId="5" fillId="0" borderId="44" xfId="0" applyFont="1" applyFill="1" applyBorder="1" applyAlignment="1">
      <alignment horizontal="center"/>
    </xf>
    <xf numFmtId="0" fontId="5" fillId="0" borderId="77" xfId="0" applyFont="1" applyFill="1" applyBorder="1" applyAlignment="1">
      <alignment horizontal="left" wrapText="1"/>
    </xf>
    <xf numFmtId="0" fontId="5" fillId="0" borderId="78" xfId="0" applyFont="1" applyFill="1" applyBorder="1" applyAlignment="1">
      <alignment horizontal="left" wrapText="1"/>
    </xf>
    <xf numFmtId="0" fontId="5" fillId="0" borderId="22" xfId="0" applyFont="1" applyFill="1" applyBorder="1" applyAlignment="1">
      <alignment horizontal="center"/>
    </xf>
    <xf numFmtId="0" fontId="5" fillId="0" borderId="49" xfId="0" applyFont="1" applyFill="1" applyBorder="1" applyAlignment="1">
      <alignment horizontal="center"/>
    </xf>
    <xf numFmtId="178" fontId="5" fillId="0" borderId="26" xfId="0" applyNumberFormat="1" applyFont="1" applyFill="1" applyBorder="1" applyAlignment="1">
      <alignment horizontal="center"/>
    </xf>
    <xf numFmtId="178" fontId="5" fillId="0" borderId="55" xfId="0" applyNumberFormat="1" applyFont="1" applyFill="1" applyBorder="1" applyAlignment="1">
      <alignment horizontal="center"/>
    </xf>
    <xf numFmtId="0" fontId="5" fillId="0" borderId="0" xfId="0" applyFont="1" applyFill="1" applyBorder="1" applyAlignment="1">
      <alignment horizontal="left" vertical="center" wrapText="1"/>
    </xf>
    <xf numFmtId="0" fontId="5" fillId="0" borderId="79" xfId="0" applyFont="1" applyFill="1" applyBorder="1" applyAlignment="1">
      <alignment horizontal="center"/>
    </xf>
    <xf numFmtId="0" fontId="5" fillId="0" borderId="80" xfId="0" applyFont="1" applyFill="1" applyBorder="1" applyAlignment="1">
      <alignment horizontal="center"/>
    </xf>
    <xf numFmtId="178" fontId="5" fillId="0" borderId="29" xfId="0" applyNumberFormat="1" applyFont="1" applyFill="1" applyBorder="1" applyAlignment="1">
      <alignment horizontal="center"/>
    </xf>
    <xf numFmtId="178" fontId="5" fillId="0" borderId="81" xfId="0" applyNumberFormat="1" applyFont="1" applyFill="1" applyBorder="1" applyAlignment="1">
      <alignment horizontal="center"/>
    </xf>
    <xf numFmtId="178" fontId="5" fillId="0" borderId="31" xfId="0" applyNumberFormat="1" applyFont="1" applyFill="1" applyBorder="1" applyAlignment="1">
      <alignment horizontal="center"/>
    </xf>
    <xf numFmtId="178" fontId="5" fillId="0" borderId="59" xfId="0" applyNumberFormat="1" applyFont="1" applyFill="1" applyBorder="1" applyAlignment="1">
      <alignment horizontal="center"/>
    </xf>
    <xf numFmtId="178" fontId="7" fillId="0" borderId="2" xfId="0" applyNumberFormat="1" applyFont="1" applyFill="1" applyBorder="1" applyAlignment="1">
      <alignment horizontal="left" vertical="top" wrapText="1"/>
    </xf>
    <xf numFmtId="178" fontId="7" fillId="0" borderId="42" xfId="0" applyNumberFormat="1" applyFont="1" applyFill="1" applyBorder="1" applyAlignment="1">
      <alignment horizontal="left" vertical="top" wrapText="1"/>
    </xf>
    <xf numFmtId="178" fontId="7" fillId="0" borderId="15" xfId="0" applyNumberFormat="1" applyFont="1" applyFill="1" applyBorder="1" applyAlignment="1">
      <alignment horizontal="left" vertical="top" wrapText="1"/>
    </xf>
    <xf numFmtId="178" fontId="7" fillId="0" borderId="75" xfId="0" applyNumberFormat="1" applyFont="1" applyFill="1" applyBorder="1" applyAlignment="1">
      <alignment horizontal="left" vertical="top" wrapText="1"/>
    </xf>
    <xf numFmtId="178" fontId="7" fillId="0" borderId="69" xfId="0" applyNumberFormat="1" applyFont="1" applyFill="1" applyBorder="1" applyAlignment="1">
      <alignment horizontal="left" vertical="top" wrapText="1"/>
    </xf>
    <xf numFmtId="178" fontId="7" fillId="0" borderId="71" xfId="0" applyNumberFormat="1" applyFont="1" applyFill="1" applyBorder="1" applyAlignment="1">
      <alignment horizontal="left" vertical="top" wrapText="1"/>
    </xf>
    <xf numFmtId="177" fontId="8" fillId="0" borderId="2" xfId="0" applyNumberFormat="1" applyFont="1" applyFill="1" applyBorder="1" applyAlignment="1">
      <alignment horizontal="left" vertical="top" wrapText="1"/>
    </xf>
    <xf numFmtId="177" fontId="8" fillId="0" borderId="42" xfId="0" applyNumberFormat="1" applyFont="1" applyFill="1" applyBorder="1" applyAlignment="1">
      <alignment horizontal="left" vertical="top" wrapText="1"/>
    </xf>
    <xf numFmtId="177" fontId="8" fillId="0" borderId="15" xfId="0" applyNumberFormat="1" applyFont="1" applyFill="1" applyBorder="1" applyAlignment="1">
      <alignment horizontal="left" vertical="top" wrapText="1"/>
    </xf>
    <xf numFmtId="177" fontId="8" fillId="0" borderId="5" xfId="0" applyNumberFormat="1" applyFont="1" applyFill="1" applyBorder="1" applyAlignment="1">
      <alignment horizontal="left" vertical="top" wrapText="1"/>
    </xf>
    <xf numFmtId="177" fontId="8" fillId="0" borderId="0" xfId="0" applyNumberFormat="1" applyFont="1" applyFill="1" applyBorder="1" applyAlignment="1">
      <alignment horizontal="left" vertical="top" wrapText="1"/>
    </xf>
    <xf numFmtId="177" fontId="8" fillId="0" borderId="18" xfId="0" applyNumberFormat="1" applyFont="1" applyFill="1" applyBorder="1" applyAlignment="1">
      <alignment horizontal="left" vertical="top" wrapText="1"/>
    </xf>
    <xf numFmtId="177" fontId="8" fillId="0" borderId="75" xfId="0" applyNumberFormat="1" applyFont="1" applyFill="1" applyBorder="1" applyAlignment="1">
      <alignment horizontal="left" vertical="top" wrapText="1"/>
    </xf>
    <xf numFmtId="177" fontId="8" fillId="0" borderId="69" xfId="0" applyNumberFormat="1" applyFont="1" applyFill="1" applyBorder="1" applyAlignment="1">
      <alignment horizontal="left" vertical="top" wrapText="1"/>
    </xf>
    <xf numFmtId="177" fontId="8" fillId="0" borderId="71" xfId="0" applyNumberFormat="1" applyFont="1" applyFill="1" applyBorder="1" applyAlignment="1">
      <alignment horizontal="left" vertical="top" wrapText="1"/>
    </xf>
    <xf numFmtId="0" fontId="5" fillId="0" borderId="58" xfId="0" applyFont="1" applyFill="1" applyBorder="1" applyAlignment="1">
      <alignment horizontal="center"/>
    </xf>
    <xf numFmtId="0" fontId="5" fillId="0" borderId="59" xfId="0" applyFont="1" applyFill="1" applyBorder="1" applyAlignment="1">
      <alignment horizontal="center"/>
    </xf>
    <xf numFmtId="0" fontId="5" fillId="0" borderId="51" xfId="0" applyFont="1" applyFill="1" applyBorder="1" applyAlignment="1">
      <alignment horizontal="center"/>
    </xf>
    <xf numFmtId="0" fontId="5" fillId="0" borderId="43" xfId="0" applyFont="1" applyFill="1" applyBorder="1" applyAlignment="1">
      <alignment horizontal="center"/>
    </xf>
    <xf numFmtId="0" fontId="5" fillId="0" borderId="73" xfId="0" applyFont="1" applyFill="1" applyBorder="1" applyAlignment="1">
      <alignment horizontal="center"/>
    </xf>
    <xf numFmtId="0" fontId="5" fillId="0" borderId="54" xfId="0" applyFont="1" applyFill="1" applyBorder="1" applyAlignment="1">
      <alignment horizontal="left"/>
    </xf>
    <xf numFmtId="0" fontId="5" fillId="0" borderId="55" xfId="0" applyFont="1" applyFill="1" applyBorder="1" applyAlignment="1">
      <alignment horizontal="left"/>
    </xf>
    <xf numFmtId="0" fontId="5" fillId="0" borderId="45" xfId="0" applyFont="1" applyFill="1" applyBorder="1" applyAlignment="1">
      <alignment horizontal="left"/>
    </xf>
    <xf numFmtId="0" fontId="5" fillId="0" borderId="25" xfId="0" applyFont="1" applyFill="1" applyBorder="1" applyAlignment="1">
      <alignment horizontal="left"/>
    </xf>
    <xf numFmtId="0" fontId="5" fillId="0" borderId="73" xfId="0" applyFont="1" applyFill="1" applyBorder="1" applyAlignment="1">
      <alignment horizontal="left"/>
    </xf>
    <xf numFmtId="0" fontId="5" fillId="0" borderId="49" xfId="0" applyFont="1" applyFill="1" applyBorder="1" applyAlignment="1">
      <alignment horizontal="left"/>
    </xf>
    <xf numFmtId="0" fontId="5" fillId="0" borderId="3" xfId="0" applyFont="1" applyFill="1" applyBorder="1" applyAlignment="1">
      <alignment horizontal="center" vertical="top"/>
    </xf>
    <xf numFmtId="0" fontId="5" fillId="0" borderId="6" xfId="0" applyFont="1" applyFill="1" applyBorder="1" applyAlignment="1">
      <alignment horizontal="center" vertical="top"/>
    </xf>
    <xf numFmtId="0" fontId="5" fillId="0" borderId="7" xfId="0" applyFont="1" applyFill="1" applyBorder="1" applyAlignment="1">
      <alignment horizontal="center" vertical="top"/>
    </xf>
    <xf numFmtId="38" fontId="5" fillId="0" borderId="57" xfId="0" applyNumberFormat="1" applyFont="1" applyFill="1" applyBorder="1" applyAlignment="1">
      <alignment horizontal="center"/>
    </xf>
    <xf numFmtId="38" fontId="5" fillId="0" borderId="6" xfId="0" applyNumberFormat="1" applyFont="1" applyFill="1" applyBorder="1" applyAlignment="1">
      <alignment horizontal="center"/>
    </xf>
    <xf numFmtId="38" fontId="5" fillId="0" borderId="7" xfId="0" applyNumberFormat="1" applyFont="1" applyFill="1" applyBorder="1" applyAlignment="1">
      <alignment horizontal="center"/>
    </xf>
    <xf numFmtId="0" fontId="5" fillId="0" borderId="34" xfId="0" applyFont="1" applyFill="1" applyBorder="1" applyAlignment="1">
      <alignment horizontal="left"/>
    </xf>
    <xf numFmtId="0" fontId="5" fillId="0" borderId="44" xfId="0" applyFont="1" applyFill="1" applyBorder="1" applyAlignment="1">
      <alignment horizontal="left"/>
    </xf>
    <xf numFmtId="0" fontId="5" fillId="0" borderId="34" xfId="0" applyFont="1" applyFill="1" applyBorder="1" applyAlignment="1">
      <alignment horizontal="left" shrinkToFit="1"/>
    </xf>
    <xf numFmtId="0" fontId="5" fillId="0" borderId="44" xfId="0" applyFont="1" applyFill="1" applyBorder="1" applyAlignment="1">
      <alignment horizontal="left" shrinkToFit="1"/>
    </xf>
    <xf numFmtId="0" fontId="5" fillId="0" borderId="34" xfId="0" applyFont="1" applyFill="1" applyBorder="1" applyAlignment="1"/>
    <xf numFmtId="0" fontId="5" fillId="0" borderId="44" xfId="0" applyFont="1" applyFill="1" applyBorder="1" applyAlignment="1"/>
    <xf numFmtId="0" fontId="0" fillId="0" borderId="44" xfId="0" applyFont="1" applyFill="1" applyBorder="1" applyAlignment="1">
      <alignment horizontal="left" shrinkToFit="1"/>
    </xf>
    <xf numFmtId="0" fontId="5" fillId="0" borderId="40" xfId="0" applyFont="1" applyFill="1" applyBorder="1" applyAlignment="1">
      <alignment horizontal="center"/>
    </xf>
    <xf numFmtId="0" fontId="5" fillId="0" borderId="62" xfId="0" applyFont="1" applyFill="1" applyBorder="1" applyAlignment="1">
      <alignment horizontal="center"/>
    </xf>
    <xf numFmtId="0" fontId="5" fillId="0" borderId="45" xfId="0" applyFont="1" applyFill="1" applyBorder="1" applyAlignment="1">
      <alignment horizontal="left" vertical="top" wrapText="1"/>
    </xf>
    <xf numFmtId="0" fontId="5" fillId="0" borderId="25" xfId="0" applyFont="1" applyFill="1" applyBorder="1" applyAlignment="1">
      <alignment horizontal="left" vertical="top" wrapText="1"/>
    </xf>
    <xf numFmtId="0" fontId="5" fillId="0" borderId="34" xfId="0" applyFont="1" applyFill="1" applyBorder="1" applyAlignment="1">
      <alignment horizontal="left" vertical="top" wrapText="1"/>
    </xf>
    <xf numFmtId="0" fontId="5" fillId="0" borderId="44" xfId="0" applyFont="1" applyFill="1" applyBorder="1" applyAlignment="1">
      <alignment horizontal="left" vertical="top" wrapText="1"/>
    </xf>
    <xf numFmtId="0" fontId="5" fillId="0" borderId="63" xfId="0" applyFont="1" applyFill="1" applyBorder="1" applyAlignment="1">
      <alignment horizontal="left" vertical="top" wrapText="1"/>
    </xf>
    <xf numFmtId="0" fontId="5" fillId="0" borderId="64" xfId="0" applyFont="1" applyFill="1" applyBorder="1" applyAlignment="1">
      <alignment horizontal="left" vertical="top" wrapText="1"/>
    </xf>
    <xf numFmtId="0" fontId="5" fillId="0" borderId="23" xfId="0" applyFont="1" applyFill="1" applyBorder="1" applyAlignment="1">
      <alignment horizontal="left" vertical="top" wrapText="1"/>
    </xf>
    <xf numFmtId="0" fontId="5" fillId="0" borderId="66" xfId="0" applyFont="1" applyFill="1" applyBorder="1" applyAlignment="1">
      <alignment horizontal="left" vertical="top" wrapText="1"/>
    </xf>
    <xf numFmtId="0" fontId="5" fillId="0" borderId="76" xfId="0" applyFont="1" applyFill="1" applyBorder="1" applyAlignment="1">
      <alignment horizontal="left" vertical="top" wrapText="1"/>
    </xf>
    <xf numFmtId="0" fontId="5" fillId="0" borderId="5"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18" xfId="0" applyFont="1" applyFill="1" applyBorder="1" applyAlignment="1">
      <alignment horizontal="left" vertical="top" wrapText="1"/>
    </xf>
    <xf numFmtId="0" fontId="5" fillId="0" borderId="75" xfId="0" applyFont="1" applyFill="1" applyBorder="1" applyAlignment="1">
      <alignment horizontal="left" vertical="top" wrapText="1"/>
    </xf>
    <xf numFmtId="0" fontId="5" fillId="0" borderId="69" xfId="0" applyFont="1" applyFill="1" applyBorder="1" applyAlignment="1">
      <alignment horizontal="left" vertical="top" wrapText="1"/>
    </xf>
    <xf numFmtId="0" fontId="5" fillId="0" borderId="71" xfId="0" applyFont="1" applyFill="1" applyBorder="1" applyAlignment="1">
      <alignment horizontal="left" vertical="top" wrapText="1"/>
    </xf>
    <xf numFmtId="0" fontId="5" fillId="0" borderId="58" xfId="0" applyFont="1" applyFill="1" applyBorder="1" applyAlignment="1">
      <alignment horizontal="center" vertical="center"/>
    </xf>
    <xf numFmtId="0" fontId="5" fillId="0" borderId="59" xfId="0" applyFont="1" applyFill="1" applyBorder="1" applyAlignment="1">
      <alignment horizontal="center" vertical="center"/>
    </xf>
    <xf numFmtId="177" fontId="11" fillId="0" borderId="23" xfId="0" applyNumberFormat="1" applyFont="1" applyFill="1" applyBorder="1" applyAlignment="1">
      <alignment horizontal="left" vertical="center" wrapText="1"/>
    </xf>
    <xf numFmtId="177" fontId="11" fillId="0" borderId="25" xfId="0" applyNumberFormat="1" applyFont="1" applyFill="1" applyBorder="1" applyAlignment="1">
      <alignment horizontal="left" vertical="center" wrapText="1"/>
    </xf>
    <xf numFmtId="177" fontId="11" fillId="0" borderId="5" xfId="0" applyNumberFormat="1" applyFont="1" applyFill="1" applyBorder="1" applyAlignment="1">
      <alignment horizontal="left" vertical="center" wrapText="1"/>
    </xf>
    <xf numFmtId="177" fontId="11" fillId="0" borderId="44" xfId="0" applyNumberFormat="1" applyFont="1" applyFill="1" applyBorder="1" applyAlignment="1">
      <alignment horizontal="left" vertical="center" wrapText="1"/>
    </xf>
    <xf numFmtId="177" fontId="11" fillId="0" borderId="75" xfId="0" applyNumberFormat="1" applyFont="1" applyFill="1" applyBorder="1" applyAlignment="1">
      <alignment horizontal="left" vertical="center" wrapText="1"/>
    </xf>
    <xf numFmtId="177" fontId="11" fillId="0" borderId="64" xfId="0" applyNumberFormat="1" applyFont="1" applyFill="1" applyBorder="1" applyAlignment="1">
      <alignment horizontal="left" vertical="center" wrapText="1"/>
    </xf>
    <xf numFmtId="0" fontId="5" fillId="0" borderId="48" xfId="0" applyFont="1" applyFill="1" applyBorder="1" applyAlignment="1">
      <alignment horizontal="center"/>
    </xf>
    <xf numFmtId="0" fontId="5" fillId="0" borderId="41" xfId="0" applyFont="1" applyFill="1" applyBorder="1" applyAlignment="1">
      <alignment horizontal="center"/>
    </xf>
    <xf numFmtId="0" fontId="5" fillId="0" borderId="70" xfId="0" applyFont="1" applyFill="1" applyBorder="1" applyAlignment="1">
      <alignment horizontal="center"/>
    </xf>
    <xf numFmtId="0" fontId="5" fillId="0" borderId="0" xfId="0" applyFont="1" applyFill="1" applyBorder="1" applyAlignment="1">
      <alignment horizontal="left" vertical="center"/>
    </xf>
    <xf numFmtId="0" fontId="8" fillId="0" borderId="48" xfId="0" applyFont="1" applyFill="1" applyBorder="1" applyAlignment="1">
      <alignment horizontal="center"/>
    </xf>
    <xf numFmtId="0" fontId="8" fillId="0" borderId="43" xfId="0" applyFont="1" applyFill="1" applyBorder="1" applyAlignment="1">
      <alignment horizontal="center"/>
    </xf>
    <xf numFmtId="0" fontId="5" fillId="0" borderId="2" xfId="0" applyFont="1" applyFill="1" applyBorder="1" applyAlignment="1">
      <alignment horizontal="center"/>
    </xf>
  </cellXfs>
  <cellStyles count="3">
    <cellStyle name="桁区切り" xfId="1" builtinId="6"/>
    <cellStyle name="桁区切り 2" xfId="2" xr:uid="{00000000-0005-0000-0000-000002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120015</xdr:colOff>
      <xdr:row>100</xdr:row>
      <xdr:rowOff>9525</xdr:rowOff>
    </xdr:from>
    <xdr:to>
      <xdr:col>3</xdr:col>
      <xdr:colOff>275894</xdr:colOff>
      <xdr:row>101</xdr:row>
      <xdr:rowOff>2119</xdr:rowOff>
    </xdr:to>
    <xdr:sp macro="" textlink="">
      <xdr:nvSpPr>
        <xdr:cNvPr id="10" name="円/楕円 9">
          <a:extLst>
            <a:ext uri="{FF2B5EF4-FFF2-40B4-BE49-F238E27FC236}">
              <a16:creationId xmlns:a16="http://schemas.microsoft.com/office/drawing/2014/main" id="{905E10B2-4C5D-7E33-0D34-F9C42DF3D3DE}"/>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182880</xdr:colOff>
      <xdr:row>100</xdr:row>
      <xdr:rowOff>9525</xdr:rowOff>
    </xdr:from>
    <xdr:to>
      <xdr:col>4</xdr:col>
      <xdr:colOff>344473</xdr:colOff>
      <xdr:row>101</xdr:row>
      <xdr:rowOff>2119</xdr:rowOff>
    </xdr:to>
    <xdr:sp macro="" textlink="">
      <xdr:nvSpPr>
        <xdr:cNvPr id="11" name="円/楕円 10">
          <a:extLst>
            <a:ext uri="{FF2B5EF4-FFF2-40B4-BE49-F238E27FC236}">
              <a16:creationId xmlns:a16="http://schemas.microsoft.com/office/drawing/2014/main" id="{EEE99356-887A-2B57-6E16-4D32A4103971}"/>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436245</xdr:colOff>
      <xdr:row>100</xdr:row>
      <xdr:rowOff>9525</xdr:rowOff>
    </xdr:from>
    <xdr:to>
      <xdr:col>5</xdr:col>
      <xdr:colOff>596763</xdr:colOff>
      <xdr:row>101</xdr:row>
      <xdr:rowOff>2119</xdr:rowOff>
    </xdr:to>
    <xdr:sp macro="" textlink="">
      <xdr:nvSpPr>
        <xdr:cNvPr id="12" name="円/楕円 11">
          <a:extLst>
            <a:ext uri="{FF2B5EF4-FFF2-40B4-BE49-F238E27FC236}">
              <a16:creationId xmlns:a16="http://schemas.microsoft.com/office/drawing/2014/main" id="{868454AE-7D02-5FEE-D95B-47B05DB70CFD}"/>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6</xdr:col>
      <xdr:colOff>354330</xdr:colOff>
      <xdr:row>100</xdr:row>
      <xdr:rowOff>9525</xdr:rowOff>
    </xdr:from>
    <xdr:to>
      <xdr:col>6</xdr:col>
      <xdr:colOff>517631</xdr:colOff>
      <xdr:row>101</xdr:row>
      <xdr:rowOff>2119</xdr:rowOff>
    </xdr:to>
    <xdr:sp macro="" textlink="">
      <xdr:nvSpPr>
        <xdr:cNvPr id="13" name="円/楕円 12">
          <a:extLst>
            <a:ext uri="{FF2B5EF4-FFF2-40B4-BE49-F238E27FC236}">
              <a16:creationId xmlns:a16="http://schemas.microsoft.com/office/drawing/2014/main" id="{8983BEAB-AEDA-969F-AA81-74811C8CDEC8}"/>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7</xdr:col>
      <xdr:colOff>441960</xdr:colOff>
      <xdr:row>100</xdr:row>
      <xdr:rowOff>0</xdr:rowOff>
    </xdr:from>
    <xdr:to>
      <xdr:col>7</xdr:col>
      <xdr:colOff>597839</xdr:colOff>
      <xdr:row>101</xdr:row>
      <xdr:rowOff>0</xdr:rowOff>
    </xdr:to>
    <xdr:sp macro="" textlink="">
      <xdr:nvSpPr>
        <xdr:cNvPr id="14" name="円/楕円 13">
          <a:extLst>
            <a:ext uri="{FF2B5EF4-FFF2-40B4-BE49-F238E27FC236}">
              <a16:creationId xmlns:a16="http://schemas.microsoft.com/office/drawing/2014/main" id="{5F4A0E20-BF0C-F671-B358-2BEA95E97C04}"/>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37"/>
  <sheetViews>
    <sheetView tabSelected="1" view="pageBreakPreview" zoomScaleNormal="100" zoomScaleSheetLayoutView="100" workbookViewId="0">
      <selection activeCell="E12" sqref="E12"/>
    </sheetView>
  </sheetViews>
  <sheetFormatPr defaultColWidth="9" defaultRowHeight="12" x14ac:dyDescent="0.2"/>
  <cols>
    <col min="1" max="1" width="2.08984375" style="1" customWidth="1"/>
    <col min="2" max="2" width="12.7265625" style="1" customWidth="1"/>
    <col min="3" max="3" width="16.7265625" style="1" customWidth="1"/>
    <col min="4" max="4" width="14.7265625" style="1" customWidth="1"/>
    <col min="5" max="5" width="14.08984375" style="1" customWidth="1"/>
    <col min="6" max="6" width="18.36328125" style="1" customWidth="1"/>
    <col min="7" max="7" width="15.36328125" style="1" customWidth="1"/>
    <col min="8" max="8" width="21.6328125" style="1" customWidth="1"/>
    <col min="9" max="9" width="17.36328125" style="1" customWidth="1"/>
    <col min="10" max="10" width="18.36328125" style="1" customWidth="1"/>
    <col min="11" max="14" width="12.7265625" style="1" customWidth="1"/>
    <col min="15" max="15" width="13.36328125" style="1" customWidth="1"/>
    <col min="16" max="17" width="12.7265625" style="1" customWidth="1"/>
    <col min="18" max="16384" width="9" style="1"/>
  </cols>
  <sheetData>
    <row r="1" spans="1:8" ht="14" x14ac:dyDescent="0.2">
      <c r="A1" s="1" t="s">
        <v>0</v>
      </c>
      <c r="B1" s="2"/>
    </row>
    <row r="2" spans="1:8" x14ac:dyDescent="0.2">
      <c r="B2" s="1" t="s">
        <v>1</v>
      </c>
    </row>
    <row r="4" spans="1:8" x14ac:dyDescent="0.2">
      <c r="B4" s="1" t="s">
        <v>2</v>
      </c>
    </row>
    <row r="5" spans="1:8" x14ac:dyDescent="0.2">
      <c r="B5" s="1" t="s">
        <v>3</v>
      </c>
    </row>
    <row r="6" spans="1:8" ht="12.5" thickBot="1" x14ac:dyDescent="0.25">
      <c r="B6" s="1" t="s">
        <v>4</v>
      </c>
    </row>
    <row r="7" spans="1:8" x14ac:dyDescent="0.2">
      <c r="B7" s="3"/>
      <c r="C7" s="289" t="s">
        <v>5</v>
      </c>
      <c r="D7" s="289" t="s">
        <v>6</v>
      </c>
      <c r="E7" s="4" t="s">
        <v>7</v>
      </c>
    </row>
    <row r="8" spans="1:8" x14ac:dyDescent="0.2">
      <c r="B8" s="5" t="s">
        <v>8</v>
      </c>
      <c r="C8" s="282" t="s">
        <v>9</v>
      </c>
      <c r="D8" s="282" t="s">
        <v>10</v>
      </c>
      <c r="E8" s="6" t="s">
        <v>11</v>
      </c>
    </row>
    <row r="9" spans="1:8" x14ac:dyDescent="0.2">
      <c r="B9" s="7"/>
      <c r="C9" s="8"/>
      <c r="D9" s="8"/>
      <c r="E9" s="9" t="s">
        <v>12</v>
      </c>
    </row>
    <row r="10" spans="1:8" x14ac:dyDescent="0.2">
      <c r="B10" s="7"/>
      <c r="C10" s="8" t="s">
        <v>13</v>
      </c>
      <c r="D10" s="8" t="s">
        <v>13</v>
      </c>
      <c r="E10" s="10" t="s">
        <v>14</v>
      </c>
    </row>
    <row r="11" spans="1:8" x14ac:dyDescent="0.2">
      <c r="B11" s="11"/>
      <c r="C11" s="12"/>
      <c r="D11" s="12"/>
      <c r="E11" s="13" t="str">
        <f>IF(C11=0,"-",D11/C11)</f>
        <v>-</v>
      </c>
    </row>
    <row r="12" spans="1:8" x14ac:dyDescent="0.2">
      <c r="B12" s="11"/>
      <c r="C12" s="14"/>
      <c r="D12" s="14"/>
      <c r="E12" s="13" t="str">
        <f>IF(C12=0,"-",D12/C12)</f>
        <v>-</v>
      </c>
    </row>
    <row r="13" spans="1:8" x14ac:dyDescent="0.2">
      <c r="B13" s="11"/>
      <c r="C13" s="14"/>
      <c r="D13" s="14"/>
      <c r="E13" s="13" t="str">
        <f>IF(C13=0,"-",D13/C13)</f>
        <v>-</v>
      </c>
    </row>
    <row r="14" spans="1:8" x14ac:dyDescent="0.2">
      <c r="B14" s="11"/>
      <c r="C14" s="14"/>
      <c r="D14" s="14"/>
      <c r="E14" s="13" t="str">
        <f>IF(C14=0,"-",D14/C14)</f>
        <v>-</v>
      </c>
    </row>
    <row r="15" spans="1:8" ht="12.5" thickBot="1" x14ac:dyDescent="0.25">
      <c r="B15" s="15" t="s">
        <v>15</v>
      </c>
      <c r="C15" s="16">
        <f>SUM(C11:C14)</f>
        <v>0</v>
      </c>
      <c r="D15" s="16">
        <f>SUM(D11:D14)</f>
        <v>0</v>
      </c>
      <c r="E15" s="17" t="str">
        <f>IF(C15=0,"-",D15/C15)</f>
        <v>-</v>
      </c>
      <c r="G15" s="18"/>
    </row>
    <row r="16" spans="1:8" ht="33.75" customHeight="1" x14ac:dyDescent="0.2">
      <c r="B16" s="303" t="s">
        <v>16</v>
      </c>
      <c r="C16" s="377"/>
      <c r="D16" s="377"/>
      <c r="E16" s="377"/>
      <c r="F16" s="377"/>
      <c r="G16" s="377"/>
      <c r="H16" s="377"/>
    </row>
    <row r="17" spans="2:13" x14ac:dyDescent="0.2">
      <c r="B17" s="19"/>
      <c r="C17" s="19"/>
      <c r="D17" s="19"/>
      <c r="E17" s="19"/>
    </row>
    <row r="18" spans="2:13" x14ac:dyDescent="0.2">
      <c r="B18" s="1" t="s">
        <v>17</v>
      </c>
    </row>
    <row r="19" spans="2:13" ht="12.5" thickBot="1" x14ac:dyDescent="0.25">
      <c r="B19" s="1" t="s">
        <v>18</v>
      </c>
    </row>
    <row r="20" spans="2:13" x14ac:dyDescent="0.2">
      <c r="B20" s="3" t="s">
        <v>19</v>
      </c>
      <c r="C20" s="289" t="s">
        <v>20</v>
      </c>
      <c r="D20" s="20" t="s">
        <v>21</v>
      </c>
      <c r="E20" s="20" t="s">
        <v>22</v>
      </c>
      <c r="F20" s="20" t="s">
        <v>23</v>
      </c>
      <c r="G20" s="289" t="s">
        <v>24</v>
      </c>
      <c r="H20" s="20" t="s">
        <v>25</v>
      </c>
      <c r="I20" s="21" t="s">
        <v>26</v>
      </c>
      <c r="J20" s="22" t="s">
        <v>27</v>
      </c>
      <c r="K20" s="19"/>
    </row>
    <row r="21" spans="2:13" x14ac:dyDescent="0.2">
      <c r="B21" s="5" t="s">
        <v>28</v>
      </c>
      <c r="C21" s="282" t="s">
        <v>29</v>
      </c>
      <c r="D21" s="23" t="s">
        <v>30</v>
      </c>
      <c r="E21" s="23" t="s">
        <v>31</v>
      </c>
      <c r="F21" s="23"/>
      <c r="G21" s="282" t="s">
        <v>32</v>
      </c>
      <c r="H21" s="23" t="s">
        <v>33</v>
      </c>
      <c r="I21" s="24" t="s">
        <v>34</v>
      </c>
      <c r="J21" s="25"/>
      <c r="K21" s="19"/>
    </row>
    <row r="22" spans="2:13" x14ac:dyDescent="0.2">
      <c r="B22" s="5" t="s">
        <v>35</v>
      </c>
      <c r="C22" s="282" t="s">
        <v>36</v>
      </c>
      <c r="D22" s="23"/>
      <c r="E22" s="23" t="s">
        <v>37</v>
      </c>
      <c r="F22" s="23"/>
      <c r="G22" s="282" t="s">
        <v>38</v>
      </c>
      <c r="H22" s="23" t="s">
        <v>39</v>
      </c>
      <c r="I22" s="24" t="s">
        <v>40</v>
      </c>
      <c r="J22" s="25"/>
      <c r="K22" s="19"/>
    </row>
    <row r="23" spans="2:13" x14ac:dyDescent="0.2">
      <c r="B23" s="26"/>
      <c r="C23" s="8" t="s">
        <v>41</v>
      </c>
      <c r="D23" s="27" t="s">
        <v>42</v>
      </c>
      <c r="E23" s="28" t="s">
        <v>43</v>
      </c>
      <c r="F23" s="28" t="s">
        <v>44</v>
      </c>
      <c r="G23" s="29" t="s">
        <v>45</v>
      </c>
      <c r="H23" s="30" t="s">
        <v>46</v>
      </c>
      <c r="I23" s="31" t="s">
        <v>47</v>
      </c>
      <c r="J23" s="25"/>
      <c r="K23" s="19"/>
    </row>
    <row r="24" spans="2:13" x14ac:dyDescent="0.2">
      <c r="B24" s="11"/>
      <c r="C24" s="32"/>
      <c r="D24" s="33"/>
      <c r="E24" s="34">
        <f>C24*D24*10</f>
        <v>0</v>
      </c>
      <c r="F24" s="35">
        <v>1000</v>
      </c>
      <c r="G24" s="36">
        <f>(E24*F24)/1000</f>
        <v>0</v>
      </c>
      <c r="H24" s="37"/>
      <c r="I24" s="38"/>
      <c r="J24" s="25"/>
      <c r="K24" s="19"/>
    </row>
    <row r="25" spans="2:13" x14ac:dyDescent="0.2">
      <c r="B25" s="11"/>
      <c r="C25" s="39"/>
      <c r="D25" s="40"/>
      <c r="E25" s="34">
        <f>C25*D25*10</f>
        <v>0</v>
      </c>
      <c r="F25" s="35"/>
      <c r="G25" s="36">
        <f>(E25*F25)/1000</f>
        <v>0</v>
      </c>
      <c r="H25" s="37"/>
      <c r="I25" s="38"/>
      <c r="J25" s="25"/>
      <c r="K25" s="19"/>
    </row>
    <row r="26" spans="2:13" ht="12.5" thickBot="1" x14ac:dyDescent="0.25">
      <c r="B26" s="41" t="s">
        <v>48</v>
      </c>
      <c r="C26" s="42"/>
      <c r="D26" s="43"/>
      <c r="E26" s="44">
        <f>SUM(E24:E25)</f>
        <v>0</v>
      </c>
      <c r="F26" s="45"/>
      <c r="G26" s="46">
        <f>SUM(G24:G25)</f>
        <v>0</v>
      </c>
      <c r="H26" s="47"/>
      <c r="I26" s="48">
        <f>IF(E15="-",H26,(G26)*E15+H26)</f>
        <v>0</v>
      </c>
      <c r="J26" s="49"/>
      <c r="K26" s="19"/>
    </row>
    <row r="27" spans="2:13" x14ac:dyDescent="0.2">
      <c r="B27" s="19"/>
      <c r="H27" s="1" t="s">
        <v>49</v>
      </c>
    </row>
    <row r="28" spans="2:13" x14ac:dyDescent="0.2">
      <c r="H28" s="50"/>
    </row>
    <row r="29" spans="2:13" x14ac:dyDescent="0.2">
      <c r="B29" s="1" t="s">
        <v>50</v>
      </c>
      <c r="K29" s="19"/>
      <c r="L29" s="19"/>
      <c r="M29" s="19"/>
    </row>
    <row r="30" spans="2:13" ht="12.5" thickBot="1" x14ac:dyDescent="0.25">
      <c r="B30" s="1" t="s">
        <v>51</v>
      </c>
    </row>
    <row r="31" spans="2:13" x14ac:dyDescent="0.2">
      <c r="B31" s="3"/>
      <c r="C31" s="289" t="s">
        <v>20</v>
      </c>
      <c r="D31" s="20" t="s">
        <v>52</v>
      </c>
      <c r="E31" s="289" t="s">
        <v>22</v>
      </c>
      <c r="F31" s="20" t="s">
        <v>53</v>
      </c>
      <c r="G31" s="4" t="s">
        <v>54</v>
      </c>
      <c r="H31" s="22" t="s">
        <v>27</v>
      </c>
      <c r="I31" s="19"/>
      <c r="J31" s="19"/>
      <c r="K31" s="50"/>
    </row>
    <row r="32" spans="2:13" x14ac:dyDescent="0.2">
      <c r="B32" s="5" t="s">
        <v>19</v>
      </c>
      <c r="C32" s="282" t="s">
        <v>29</v>
      </c>
      <c r="D32" s="23" t="s">
        <v>55</v>
      </c>
      <c r="E32" s="282" t="s">
        <v>56</v>
      </c>
      <c r="F32" s="23" t="s">
        <v>33</v>
      </c>
      <c r="G32" s="6"/>
      <c r="H32" s="25"/>
      <c r="I32" s="19"/>
      <c r="J32" s="19"/>
      <c r="K32" s="50"/>
    </row>
    <row r="33" spans="2:11" x14ac:dyDescent="0.2">
      <c r="B33" s="5" t="s">
        <v>28</v>
      </c>
      <c r="C33" s="282" t="s">
        <v>57</v>
      </c>
      <c r="D33" s="23"/>
      <c r="E33" s="282" t="s">
        <v>58</v>
      </c>
      <c r="F33" s="23" t="s">
        <v>59</v>
      </c>
      <c r="G33" s="6" t="s">
        <v>60</v>
      </c>
      <c r="H33" s="25"/>
      <c r="I33" s="19"/>
      <c r="J33" s="19"/>
      <c r="K33" s="50"/>
    </row>
    <row r="34" spans="2:11" x14ac:dyDescent="0.2">
      <c r="B34" s="5" t="s">
        <v>35</v>
      </c>
      <c r="C34" s="23"/>
      <c r="D34" s="23"/>
      <c r="E34" s="282"/>
      <c r="F34" s="23" t="s">
        <v>61</v>
      </c>
      <c r="G34" s="6"/>
      <c r="H34" s="25"/>
      <c r="I34" s="19"/>
      <c r="J34" s="19"/>
      <c r="K34" s="50"/>
    </row>
    <row r="35" spans="2:11" x14ac:dyDescent="0.2">
      <c r="B35" s="51"/>
      <c r="C35" s="23" t="s">
        <v>62</v>
      </c>
      <c r="D35" s="23" t="s">
        <v>63</v>
      </c>
      <c r="E35" s="282" t="s">
        <v>64</v>
      </c>
      <c r="F35" s="30" t="s">
        <v>65</v>
      </c>
      <c r="G35" s="52" t="s">
        <v>66</v>
      </c>
      <c r="H35" s="25"/>
      <c r="I35" s="19"/>
      <c r="J35" s="19"/>
      <c r="K35" s="19"/>
    </row>
    <row r="36" spans="2:11" x14ac:dyDescent="0.2">
      <c r="B36" s="11"/>
      <c r="C36" s="32"/>
      <c r="D36" s="40"/>
      <c r="E36" s="53">
        <f>C36*D36*10/1000</f>
        <v>0</v>
      </c>
      <c r="F36" s="54"/>
      <c r="G36" s="55"/>
      <c r="H36" s="25"/>
    </row>
    <row r="37" spans="2:11" x14ac:dyDescent="0.2">
      <c r="B37" s="11"/>
      <c r="C37" s="39"/>
      <c r="D37" s="40"/>
      <c r="E37" s="53">
        <f>C37*D37*10/1000</f>
        <v>0</v>
      </c>
      <c r="F37" s="56"/>
      <c r="G37" s="57"/>
      <c r="H37" s="25"/>
    </row>
    <row r="38" spans="2:11" ht="12.5" thickBot="1" x14ac:dyDescent="0.25">
      <c r="B38" s="58" t="s">
        <v>67</v>
      </c>
      <c r="C38" s="42"/>
      <c r="D38" s="43"/>
      <c r="E38" s="59">
        <f>SUM(E36:E37)</f>
        <v>0</v>
      </c>
      <c r="F38" s="47"/>
      <c r="G38" s="60">
        <f>IF(E15="-",F38,(E38)*E15+F38)</f>
        <v>0</v>
      </c>
      <c r="H38" s="49"/>
    </row>
    <row r="39" spans="2:11" x14ac:dyDescent="0.2">
      <c r="C39" s="61"/>
      <c r="D39" s="61"/>
      <c r="F39" s="1" t="s">
        <v>68</v>
      </c>
    </row>
    <row r="41" spans="2:11" x14ac:dyDescent="0.2">
      <c r="B41" s="1" t="s">
        <v>69</v>
      </c>
    </row>
    <row r="42" spans="2:11" ht="12.5" thickBot="1" x14ac:dyDescent="0.25">
      <c r="B42" s="1" t="s">
        <v>70</v>
      </c>
    </row>
    <row r="43" spans="2:11" x14ac:dyDescent="0.2">
      <c r="B43" s="288"/>
      <c r="C43" s="62" t="s">
        <v>71</v>
      </c>
      <c r="D43" s="63"/>
      <c r="E43" s="63"/>
      <c r="F43" s="64"/>
      <c r="G43" s="65"/>
      <c r="H43" s="20" t="s">
        <v>21</v>
      </c>
      <c r="I43" s="289" t="s">
        <v>22</v>
      </c>
      <c r="J43" s="20" t="s">
        <v>53</v>
      </c>
    </row>
    <row r="44" spans="2:11" x14ac:dyDescent="0.2">
      <c r="B44" s="5" t="s">
        <v>19</v>
      </c>
      <c r="C44" s="66"/>
      <c r="D44" s="67" t="s">
        <v>72</v>
      </c>
      <c r="E44" s="67" t="s">
        <v>73</v>
      </c>
      <c r="F44" s="67" t="s">
        <v>74</v>
      </c>
      <c r="G44" s="283" t="s">
        <v>75</v>
      </c>
      <c r="H44" s="23" t="s">
        <v>76</v>
      </c>
      <c r="I44" s="282" t="s">
        <v>77</v>
      </c>
      <c r="J44" s="23" t="s">
        <v>33</v>
      </c>
    </row>
    <row r="45" spans="2:11" x14ac:dyDescent="0.2">
      <c r="B45" s="5" t="s">
        <v>28</v>
      </c>
      <c r="C45" s="66"/>
      <c r="D45" s="23"/>
      <c r="E45" s="23"/>
      <c r="F45" s="23"/>
      <c r="G45" s="283"/>
      <c r="H45" s="23" t="s">
        <v>78</v>
      </c>
      <c r="I45" s="282" t="s">
        <v>79</v>
      </c>
      <c r="J45" s="23" t="s">
        <v>80</v>
      </c>
    </row>
    <row r="46" spans="2:11" x14ac:dyDescent="0.2">
      <c r="B46" s="5" t="s">
        <v>35</v>
      </c>
      <c r="C46" s="30" t="s">
        <v>62</v>
      </c>
      <c r="D46" s="30" t="s">
        <v>62</v>
      </c>
      <c r="E46" s="30" t="s">
        <v>81</v>
      </c>
      <c r="F46" s="30" t="s">
        <v>81</v>
      </c>
      <c r="G46" s="30" t="s">
        <v>81</v>
      </c>
      <c r="H46" s="23" t="s">
        <v>82</v>
      </c>
      <c r="I46" s="282" t="s">
        <v>83</v>
      </c>
      <c r="J46" s="30" t="s">
        <v>84</v>
      </c>
    </row>
    <row r="47" spans="2:11" x14ac:dyDescent="0.2">
      <c r="B47" s="68"/>
      <c r="C47" s="69">
        <f>SUM(D47:G47)</f>
        <v>0</v>
      </c>
      <c r="D47" s="70"/>
      <c r="E47" s="70"/>
      <c r="F47" s="71"/>
      <c r="G47" s="70"/>
      <c r="H47" s="72"/>
      <c r="I47" s="36">
        <f>C47*H47*10/1000</f>
        <v>0</v>
      </c>
      <c r="J47" s="37"/>
    </row>
    <row r="48" spans="2:11" x14ac:dyDescent="0.2">
      <c r="B48" s="11"/>
      <c r="C48" s="71">
        <f>SUM(D48:G48)</f>
        <v>0</v>
      </c>
      <c r="D48" s="71"/>
      <c r="E48" s="71"/>
      <c r="F48" s="71"/>
      <c r="G48" s="71"/>
      <c r="H48" s="72"/>
      <c r="I48" s="36">
        <f>C48*H48*10/1000</f>
        <v>0</v>
      </c>
      <c r="J48" s="37"/>
    </row>
    <row r="49" spans="2:13" ht="12.5" thickBot="1" x14ac:dyDescent="0.25">
      <c r="B49" s="58" t="s">
        <v>67</v>
      </c>
      <c r="C49" s="73"/>
      <c r="D49" s="73"/>
      <c r="E49" s="73"/>
      <c r="F49" s="73"/>
      <c r="G49" s="74"/>
      <c r="H49" s="75"/>
      <c r="I49" s="76">
        <f>SUM(I47:I48)</f>
        <v>0</v>
      </c>
      <c r="J49" s="47"/>
    </row>
    <row r="50" spans="2:13" ht="12.5" thickBot="1" x14ac:dyDescent="0.25">
      <c r="B50" s="19"/>
      <c r="C50" s="61"/>
      <c r="D50" s="61"/>
      <c r="E50" s="61"/>
      <c r="F50" s="61"/>
      <c r="G50" s="61"/>
      <c r="H50" s="61"/>
      <c r="J50" s="77" t="s">
        <v>68</v>
      </c>
    </row>
    <row r="51" spans="2:13" x14ac:dyDescent="0.2">
      <c r="B51" s="19"/>
      <c r="C51" s="61"/>
      <c r="D51" s="61"/>
      <c r="E51" s="61"/>
      <c r="F51" s="61"/>
      <c r="G51" s="61"/>
      <c r="H51" s="50"/>
      <c r="I51" s="4" t="s">
        <v>26</v>
      </c>
      <c r="J51" s="78" t="s">
        <v>27</v>
      </c>
    </row>
    <row r="52" spans="2:13" x14ac:dyDescent="0.2">
      <c r="B52" s="19"/>
      <c r="C52" s="61"/>
      <c r="D52" s="61"/>
      <c r="E52" s="61"/>
      <c r="F52" s="61"/>
      <c r="G52" s="61"/>
      <c r="H52" s="61"/>
      <c r="I52" s="9"/>
      <c r="J52" s="25"/>
    </row>
    <row r="53" spans="2:13" x14ac:dyDescent="0.2">
      <c r="B53" s="19"/>
      <c r="C53" s="61"/>
      <c r="D53" s="61"/>
      <c r="E53" s="50"/>
      <c r="I53" s="6" t="s">
        <v>60</v>
      </c>
      <c r="J53" s="25"/>
    </row>
    <row r="54" spans="2:13" x14ac:dyDescent="0.2">
      <c r="C54" s="61"/>
      <c r="I54" s="52" t="s">
        <v>85</v>
      </c>
      <c r="J54" s="25"/>
    </row>
    <row r="55" spans="2:13" x14ac:dyDescent="0.2">
      <c r="C55" s="19"/>
      <c r="D55" s="19"/>
      <c r="E55" s="19"/>
      <c r="I55" s="79"/>
      <c r="J55" s="25"/>
    </row>
    <row r="56" spans="2:13" x14ac:dyDescent="0.2">
      <c r="C56" s="19"/>
      <c r="D56" s="19"/>
      <c r="E56" s="19"/>
      <c r="I56" s="79"/>
      <c r="J56" s="25"/>
    </row>
    <row r="57" spans="2:13" ht="12.5" thickBot="1" x14ac:dyDescent="0.25">
      <c r="C57" s="19"/>
      <c r="D57" s="19"/>
      <c r="E57" s="19"/>
      <c r="I57" s="60">
        <f>IF(E15="-",J49,(I49)*E15+J49)</f>
        <v>0</v>
      </c>
      <c r="J57" s="49"/>
    </row>
    <row r="58" spans="2:13" x14ac:dyDescent="0.2">
      <c r="C58" s="19"/>
      <c r="D58" s="19"/>
      <c r="E58" s="19"/>
      <c r="J58" s="50"/>
    </row>
    <row r="59" spans="2:13" x14ac:dyDescent="0.2">
      <c r="B59" s="1" t="s">
        <v>86</v>
      </c>
      <c r="C59" s="50"/>
      <c r="D59" s="50"/>
      <c r="E59" s="50"/>
      <c r="F59" s="50"/>
      <c r="G59" s="50"/>
      <c r="H59" s="50"/>
      <c r="I59" s="50"/>
      <c r="J59" s="50"/>
      <c r="K59" s="19"/>
      <c r="L59" s="50"/>
    </row>
    <row r="60" spans="2:13" ht="12.5" thickBot="1" x14ac:dyDescent="0.25">
      <c r="B60" s="1" t="s">
        <v>87</v>
      </c>
    </row>
    <row r="61" spans="2:13" x14ac:dyDescent="0.2">
      <c r="B61" s="3" t="s">
        <v>19</v>
      </c>
      <c r="C61" s="62" t="s">
        <v>88</v>
      </c>
      <c r="D61" s="80"/>
      <c r="E61" s="63"/>
      <c r="F61" s="63"/>
      <c r="G61" s="63"/>
      <c r="H61" s="81" t="s">
        <v>89</v>
      </c>
      <c r="I61" s="50"/>
      <c r="J61" s="50"/>
      <c r="K61" s="50"/>
      <c r="L61" s="19"/>
      <c r="M61" s="50"/>
    </row>
    <row r="62" spans="2:13" x14ac:dyDescent="0.2">
      <c r="B62" s="5" t="s">
        <v>28</v>
      </c>
      <c r="C62" s="283"/>
      <c r="D62" s="67" t="s">
        <v>90</v>
      </c>
      <c r="E62" s="67" t="s">
        <v>91</v>
      </c>
      <c r="F62" s="67" t="s">
        <v>92</v>
      </c>
      <c r="G62" s="82" t="s">
        <v>93</v>
      </c>
      <c r="H62" s="83" t="s">
        <v>94</v>
      </c>
      <c r="I62" s="50"/>
      <c r="J62" s="50"/>
      <c r="K62" s="50"/>
      <c r="L62" s="19"/>
      <c r="M62" s="50"/>
    </row>
    <row r="63" spans="2:13" x14ac:dyDescent="0.2">
      <c r="B63" s="84" t="s">
        <v>35</v>
      </c>
      <c r="C63" s="285" t="s">
        <v>95</v>
      </c>
      <c r="D63" s="30" t="s">
        <v>95</v>
      </c>
      <c r="E63" s="30" t="s">
        <v>95</v>
      </c>
      <c r="F63" s="30" t="s">
        <v>95</v>
      </c>
      <c r="G63" s="284" t="s">
        <v>95</v>
      </c>
      <c r="H63" s="85" t="s">
        <v>95</v>
      </c>
      <c r="I63" s="50"/>
      <c r="J63" s="50"/>
      <c r="K63" s="50"/>
      <c r="L63" s="19"/>
      <c r="M63" s="50"/>
    </row>
    <row r="64" spans="2:13" x14ac:dyDescent="0.2">
      <c r="B64" s="11"/>
      <c r="C64" s="86">
        <f>SUM(D64:G64)</f>
        <v>0</v>
      </c>
      <c r="D64" s="66"/>
      <c r="E64" s="66"/>
      <c r="F64" s="66"/>
      <c r="G64" s="8"/>
      <c r="H64" s="79"/>
      <c r="I64" s="50"/>
      <c r="J64" s="50"/>
      <c r="K64" s="50"/>
      <c r="L64" s="19"/>
      <c r="M64" s="50"/>
    </row>
    <row r="65" spans="2:13" x14ac:dyDescent="0.2">
      <c r="B65" s="11"/>
      <c r="C65" s="86">
        <f>SUM(D65:G65)</f>
        <v>0</v>
      </c>
      <c r="D65" s="86"/>
      <c r="E65" s="86"/>
      <c r="F65" s="86"/>
      <c r="G65" s="87"/>
      <c r="H65" s="79"/>
      <c r="I65" s="50"/>
      <c r="J65" s="50"/>
      <c r="K65" s="50"/>
      <c r="L65" s="19"/>
      <c r="M65" s="50"/>
    </row>
    <row r="66" spans="2:13" ht="12.5" thickBot="1" x14ac:dyDescent="0.25">
      <c r="B66" s="58" t="s">
        <v>96</v>
      </c>
      <c r="C66" s="88">
        <f>SUM(C64:C65)</f>
        <v>0</v>
      </c>
      <c r="D66" s="88">
        <f>SUM(D64:D65)</f>
        <v>0</v>
      </c>
      <c r="E66" s="88">
        <f>SUM(E64:E65)</f>
        <v>0</v>
      </c>
      <c r="F66" s="88">
        <f>SUM(F64:F65)</f>
        <v>0</v>
      </c>
      <c r="G66" s="88">
        <f>SUM(G64:G65)</f>
        <v>0</v>
      </c>
      <c r="H66" s="89">
        <f>SUM(D66:G66)</f>
        <v>0</v>
      </c>
      <c r="I66" s="50"/>
      <c r="J66" s="50"/>
      <c r="K66" s="50"/>
      <c r="L66" s="19"/>
      <c r="M66" s="50"/>
    </row>
    <row r="67" spans="2:13" ht="6" customHeight="1" x14ac:dyDescent="0.2">
      <c r="C67" s="50"/>
      <c r="D67" s="50"/>
      <c r="E67" s="50"/>
      <c r="F67" s="50"/>
      <c r="G67" s="50"/>
      <c r="H67" s="50"/>
      <c r="I67" s="50"/>
      <c r="J67" s="50"/>
      <c r="K67" s="19"/>
      <c r="L67" s="50"/>
    </row>
    <row r="68" spans="2:13" ht="12.65" customHeight="1" x14ac:dyDescent="0.2">
      <c r="C68" s="50"/>
      <c r="D68" s="50"/>
      <c r="E68" s="50"/>
      <c r="F68" s="50"/>
      <c r="G68" s="50"/>
      <c r="H68" s="50"/>
      <c r="I68" s="50"/>
      <c r="J68" s="50"/>
      <c r="K68" s="19"/>
      <c r="L68" s="50"/>
    </row>
    <row r="69" spans="2:13" x14ac:dyDescent="0.2">
      <c r="B69" s="1" t="s">
        <v>97</v>
      </c>
      <c r="C69" s="50"/>
      <c r="D69" s="50"/>
      <c r="E69" s="50"/>
      <c r="F69" s="50"/>
      <c r="G69" s="50"/>
      <c r="H69" s="50"/>
      <c r="I69" s="50"/>
      <c r="J69" s="50"/>
      <c r="K69" s="19"/>
      <c r="L69" s="50"/>
    </row>
    <row r="70" spans="2:13" ht="12.5" thickBot="1" x14ac:dyDescent="0.25">
      <c r="B70" s="1" t="s">
        <v>98</v>
      </c>
    </row>
    <row r="71" spans="2:13" ht="13.15" customHeight="1" x14ac:dyDescent="0.2">
      <c r="B71" s="3" t="s">
        <v>19</v>
      </c>
      <c r="C71" s="380" t="s">
        <v>99</v>
      </c>
      <c r="D71" s="350"/>
      <c r="E71" s="380" t="s">
        <v>100</v>
      </c>
      <c r="F71" s="350"/>
      <c r="G71" s="289" t="s">
        <v>101</v>
      </c>
      <c r="H71" s="20" t="s">
        <v>53</v>
      </c>
      <c r="I71" s="21" t="s">
        <v>26</v>
      </c>
      <c r="J71" s="22" t="s">
        <v>27</v>
      </c>
      <c r="K71" s="19"/>
      <c r="L71" s="50"/>
    </row>
    <row r="72" spans="2:13" x14ac:dyDescent="0.2">
      <c r="B72" s="5" t="s">
        <v>28</v>
      </c>
      <c r="C72" s="295" t="s">
        <v>102</v>
      </c>
      <c r="D72" s="296"/>
      <c r="E72" s="295"/>
      <c r="F72" s="296"/>
      <c r="G72" s="282" t="s">
        <v>103</v>
      </c>
      <c r="H72" s="23" t="s">
        <v>104</v>
      </c>
      <c r="I72" s="24" t="s">
        <v>34</v>
      </c>
      <c r="J72" s="25"/>
      <c r="K72" s="19"/>
      <c r="L72" s="50"/>
    </row>
    <row r="73" spans="2:13" x14ac:dyDescent="0.2">
      <c r="B73" s="5" t="s">
        <v>35</v>
      </c>
      <c r="C73" s="295" t="s">
        <v>105</v>
      </c>
      <c r="D73" s="296"/>
      <c r="E73" s="295" t="s">
        <v>106</v>
      </c>
      <c r="F73" s="296"/>
      <c r="G73" s="282" t="s">
        <v>107</v>
      </c>
      <c r="H73" s="23" t="s">
        <v>108</v>
      </c>
      <c r="I73" s="24" t="s">
        <v>109</v>
      </c>
      <c r="J73" s="25"/>
      <c r="K73" s="19"/>
      <c r="L73" s="50"/>
    </row>
    <row r="74" spans="2:13" x14ac:dyDescent="0.2">
      <c r="B74" s="26"/>
      <c r="C74" s="299" t="s">
        <v>95</v>
      </c>
      <c r="D74" s="300"/>
      <c r="E74" s="299"/>
      <c r="F74" s="300"/>
      <c r="G74" s="29" t="s">
        <v>45</v>
      </c>
      <c r="H74" s="30" t="s">
        <v>110</v>
      </c>
      <c r="I74" s="31" t="s">
        <v>47</v>
      </c>
      <c r="J74" s="25"/>
      <c r="K74" s="19"/>
      <c r="L74" s="50"/>
    </row>
    <row r="75" spans="2:13" x14ac:dyDescent="0.2">
      <c r="B75" s="11"/>
      <c r="C75" s="301"/>
      <c r="D75" s="302"/>
      <c r="E75" s="293"/>
      <c r="F75" s="294"/>
      <c r="G75" s="36">
        <f>(C75*E75)</f>
        <v>0</v>
      </c>
      <c r="H75" s="37"/>
      <c r="I75" s="38"/>
      <c r="J75" s="25"/>
      <c r="K75" s="19"/>
      <c r="L75" s="50"/>
    </row>
    <row r="76" spans="2:13" x14ac:dyDescent="0.2">
      <c r="B76" s="11"/>
      <c r="C76" s="301"/>
      <c r="D76" s="302"/>
      <c r="E76" s="293"/>
      <c r="F76" s="294"/>
      <c r="G76" s="36">
        <f>(C76*E76)</f>
        <v>0</v>
      </c>
      <c r="H76" s="37"/>
      <c r="I76" s="38"/>
      <c r="J76" s="25"/>
      <c r="K76" s="19"/>
      <c r="L76" s="50"/>
    </row>
    <row r="77" spans="2:13" ht="13.9" customHeight="1" thickBot="1" x14ac:dyDescent="0.25">
      <c r="B77" s="41" t="s">
        <v>48</v>
      </c>
      <c r="C77" s="306"/>
      <c r="D77" s="307"/>
      <c r="E77" s="308"/>
      <c r="F77" s="309"/>
      <c r="G77" s="46">
        <f>SUM(G75:G76)</f>
        <v>0</v>
      </c>
      <c r="H77" s="47"/>
      <c r="I77" s="48">
        <f>G77+H77</f>
        <v>0</v>
      </c>
      <c r="J77" s="49"/>
      <c r="K77" s="19"/>
      <c r="L77" s="50"/>
    </row>
    <row r="78" spans="2:13" x14ac:dyDescent="0.2">
      <c r="B78" s="19"/>
      <c r="C78" s="19"/>
      <c r="D78" s="19"/>
      <c r="E78" s="19"/>
      <c r="F78" s="19"/>
      <c r="G78" s="50"/>
      <c r="H78" s="50" t="s">
        <v>111</v>
      </c>
      <c r="I78" s="50"/>
      <c r="J78" s="50"/>
      <c r="K78" s="19"/>
      <c r="L78" s="50"/>
    </row>
    <row r="79" spans="2:13" x14ac:dyDescent="0.2">
      <c r="B79" s="19"/>
      <c r="C79" s="19"/>
      <c r="D79" s="19"/>
      <c r="E79" s="19"/>
      <c r="F79" s="19"/>
      <c r="G79" s="50"/>
      <c r="H79" s="50" t="s">
        <v>112</v>
      </c>
      <c r="I79" s="50"/>
      <c r="J79" s="50"/>
      <c r="K79" s="19"/>
      <c r="L79" s="50"/>
    </row>
    <row r="80" spans="2:13" x14ac:dyDescent="0.2">
      <c r="B80" s="19"/>
      <c r="C80" s="19"/>
      <c r="D80" s="19"/>
      <c r="E80" s="19"/>
      <c r="F80" s="19"/>
      <c r="G80" s="50"/>
      <c r="H80" s="50" t="s">
        <v>113</v>
      </c>
      <c r="I80" s="50"/>
      <c r="J80" s="50"/>
      <c r="K80" s="19"/>
      <c r="L80" s="50"/>
    </row>
    <row r="81" spans="2:14" x14ac:dyDescent="0.2">
      <c r="B81" s="19"/>
      <c r="C81" s="19"/>
      <c r="D81" s="19"/>
      <c r="E81" s="19"/>
      <c r="F81" s="19"/>
      <c r="G81" s="50"/>
      <c r="H81" s="50"/>
      <c r="I81" s="50"/>
      <c r="J81" s="50"/>
      <c r="K81" s="19"/>
      <c r="L81" s="50"/>
    </row>
    <row r="82" spans="2:14" x14ac:dyDescent="0.2">
      <c r="B82" s="19" t="s">
        <v>114</v>
      </c>
      <c r="C82" s="19"/>
      <c r="D82" s="19"/>
      <c r="E82" s="19"/>
      <c r="F82" s="19"/>
      <c r="G82" s="50"/>
      <c r="H82" s="50"/>
      <c r="I82" s="50"/>
      <c r="J82" s="50"/>
      <c r="K82" s="19"/>
      <c r="L82" s="50"/>
    </row>
    <row r="83" spans="2:14" ht="12.5" thickBot="1" x14ac:dyDescent="0.25">
      <c r="B83" s="1" t="s">
        <v>115</v>
      </c>
      <c r="D83" s="77" t="s">
        <v>116</v>
      </c>
      <c r="F83" s="1" t="s">
        <v>117</v>
      </c>
      <c r="H83" s="90" t="s">
        <v>116</v>
      </c>
      <c r="N83" s="50"/>
    </row>
    <row r="84" spans="2:14" ht="13.15" customHeight="1" thickBot="1" x14ac:dyDescent="0.25">
      <c r="B84" s="91" t="s">
        <v>118</v>
      </c>
      <c r="C84" s="92"/>
      <c r="D84" s="93">
        <f>I26</f>
        <v>0</v>
      </c>
      <c r="E84" s="19"/>
      <c r="F84" s="297" t="s">
        <v>119</v>
      </c>
      <c r="G84" s="298"/>
      <c r="H84" s="94">
        <f>I77</f>
        <v>0</v>
      </c>
      <c r="N84" s="50"/>
    </row>
    <row r="85" spans="2:14" x14ac:dyDescent="0.2">
      <c r="B85" s="95" t="s">
        <v>120</v>
      </c>
      <c r="C85" s="96"/>
      <c r="D85" s="97">
        <f>G38</f>
        <v>0</v>
      </c>
      <c r="E85" s="19"/>
      <c r="F85" s="98"/>
      <c r="G85" s="98"/>
      <c r="H85" s="99"/>
      <c r="I85" s="50"/>
      <c r="N85" s="50"/>
    </row>
    <row r="86" spans="2:14" x14ac:dyDescent="0.2">
      <c r="B86" s="95" t="s">
        <v>121</v>
      </c>
      <c r="C86" s="96"/>
      <c r="D86" s="97">
        <f>I57</f>
        <v>0</v>
      </c>
      <c r="E86" s="19"/>
      <c r="F86" s="50"/>
      <c r="G86" s="50"/>
      <c r="H86" s="50"/>
      <c r="I86" s="50"/>
      <c r="N86" s="50"/>
    </row>
    <row r="87" spans="2:14" x14ac:dyDescent="0.2">
      <c r="B87" s="95" t="s">
        <v>122</v>
      </c>
      <c r="C87" s="100"/>
      <c r="D87" s="101">
        <f>H66</f>
        <v>0</v>
      </c>
      <c r="E87" s="19"/>
      <c r="F87" s="50"/>
      <c r="N87" s="50"/>
    </row>
    <row r="88" spans="2:14" ht="13.5" customHeight="1" thickBot="1" x14ac:dyDescent="0.25">
      <c r="B88" s="102" t="s">
        <v>123</v>
      </c>
      <c r="C88" s="103"/>
      <c r="D88" s="60">
        <f>SUM(D84:D87)</f>
        <v>0</v>
      </c>
      <c r="E88" s="19"/>
      <c r="F88" s="50"/>
      <c r="N88" s="50"/>
    </row>
    <row r="89" spans="2:14" ht="13.5" customHeight="1" x14ac:dyDescent="0.2">
      <c r="B89" s="19"/>
      <c r="C89" s="50"/>
      <c r="D89" s="50"/>
      <c r="E89" s="19"/>
      <c r="F89" s="50"/>
      <c r="N89" s="50"/>
    </row>
    <row r="90" spans="2:14" ht="13.5" customHeight="1" thickBot="1" x14ac:dyDescent="0.25">
      <c r="B90" s="19"/>
      <c r="C90" s="50"/>
      <c r="D90" s="50"/>
      <c r="E90" s="19"/>
      <c r="F90" s="50"/>
      <c r="N90" s="50"/>
    </row>
    <row r="91" spans="2:14" ht="13.5" customHeight="1" thickBot="1" x14ac:dyDescent="0.25">
      <c r="B91" s="304" t="s">
        <v>124</v>
      </c>
      <c r="C91" s="305"/>
      <c r="D91" s="305"/>
      <c r="E91" s="305"/>
      <c r="F91" s="305"/>
      <c r="G91" s="104">
        <f>D88-H84</f>
        <v>0</v>
      </c>
      <c r="N91" s="50"/>
    </row>
    <row r="92" spans="2:14" ht="13.5" customHeight="1" x14ac:dyDescent="0.2">
      <c r="B92" s="19"/>
      <c r="C92" s="50"/>
      <c r="D92" s="50"/>
      <c r="E92" s="19"/>
      <c r="F92" s="50"/>
      <c r="N92" s="50"/>
    </row>
    <row r="93" spans="2:14" ht="10.5" customHeight="1" x14ac:dyDescent="0.2">
      <c r="B93" s="19"/>
      <c r="C93" s="19"/>
      <c r="D93" s="19"/>
    </row>
    <row r="94" spans="2:14" s="105" customFormat="1" ht="13.5" customHeight="1" x14ac:dyDescent="0.2">
      <c r="B94" s="106" t="s">
        <v>125</v>
      </c>
      <c r="C94" s="106"/>
      <c r="D94" s="106"/>
      <c r="E94" s="106"/>
      <c r="F94" s="106"/>
      <c r="G94" s="106"/>
      <c r="H94" s="106"/>
      <c r="I94" s="106"/>
    </row>
    <row r="95" spans="2:14" s="105" customFormat="1" ht="30" customHeight="1" x14ac:dyDescent="0.2">
      <c r="B95" s="303" t="s">
        <v>126</v>
      </c>
      <c r="C95" s="303"/>
      <c r="D95" s="303"/>
      <c r="E95" s="303"/>
      <c r="F95" s="303"/>
      <c r="G95" s="303"/>
      <c r="H95" s="303"/>
      <c r="I95" s="303"/>
    </row>
    <row r="96" spans="2:14" s="105" customFormat="1" ht="13.5" customHeight="1" x14ac:dyDescent="0.2">
      <c r="B96" s="106" t="s">
        <v>127</v>
      </c>
      <c r="C96" s="106"/>
      <c r="D96" s="106"/>
      <c r="E96" s="106"/>
      <c r="F96" s="106"/>
      <c r="G96" s="106"/>
      <c r="H96" s="106"/>
      <c r="I96" s="106"/>
    </row>
    <row r="97" spans="2:13" s="105" customFormat="1" ht="13.5" customHeight="1" thickBot="1" x14ac:dyDescent="0.25">
      <c r="B97" s="106"/>
      <c r="C97" s="106"/>
      <c r="D97" s="106"/>
      <c r="E97" s="106"/>
      <c r="F97" s="106"/>
      <c r="G97" s="106"/>
      <c r="H97" s="106"/>
      <c r="I97" s="106"/>
    </row>
    <row r="98" spans="2:13" s="105" customFormat="1" ht="13.5" customHeight="1" x14ac:dyDescent="0.2">
      <c r="B98" s="107"/>
      <c r="C98" s="108" t="s">
        <v>128</v>
      </c>
      <c r="D98" s="108" t="s">
        <v>129</v>
      </c>
      <c r="E98" s="108" t="s">
        <v>130</v>
      </c>
      <c r="F98" s="108" t="s">
        <v>131</v>
      </c>
      <c r="G98" s="108" t="s">
        <v>132</v>
      </c>
      <c r="H98" s="108" t="s">
        <v>133</v>
      </c>
      <c r="I98" s="109" t="s">
        <v>134</v>
      </c>
      <c r="J98" s="110"/>
      <c r="K98" s="111"/>
      <c r="L98" s="111"/>
      <c r="M98" s="111"/>
    </row>
    <row r="99" spans="2:13" s="105" customFormat="1" ht="13.5" customHeight="1" x14ac:dyDescent="0.2">
      <c r="B99" s="112" t="s">
        <v>135</v>
      </c>
      <c r="C99" s="113" t="s">
        <v>136</v>
      </c>
      <c r="D99" s="113"/>
      <c r="E99" s="113" t="s">
        <v>137</v>
      </c>
      <c r="F99" s="113" t="s">
        <v>138</v>
      </c>
      <c r="G99" s="113" t="s">
        <v>139</v>
      </c>
      <c r="H99" s="113" t="s">
        <v>140</v>
      </c>
      <c r="I99" s="114" t="s">
        <v>34</v>
      </c>
      <c r="J99" s="111"/>
      <c r="K99" s="111"/>
      <c r="L99" s="111"/>
      <c r="M99" s="111"/>
    </row>
    <row r="100" spans="2:13" s="105" customFormat="1" ht="13.5" customHeight="1" x14ac:dyDescent="0.2">
      <c r="B100" s="112"/>
      <c r="C100" s="113" t="s">
        <v>78</v>
      </c>
      <c r="D100" s="115"/>
      <c r="E100" s="113" t="s">
        <v>107</v>
      </c>
      <c r="F100" s="113"/>
      <c r="G100" s="113"/>
      <c r="H100" s="113" t="s">
        <v>141</v>
      </c>
      <c r="I100" s="114" t="s">
        <v>142</v>
      </c>
      <c r="J100" s="111"/>
      <c r="K100" s="111"/>
      <c r="L100" s="111"/>
      <c r="M100" s="111"/>
    </row>
    <row r="101" spans="2:13" s="105" customFormat="1" ht="13.5" customHeight="1" x14ac:dyDescent="0.2">
      <c r="B101" s="112"/>
      <c r="C101" s="113" t="s">
        <v>143</v>
      </c>
      <c r="D101" s="116" t="s">
        <v>144</v>
      </c>
      <c r="E101" s="113" t="s">
        <v>145</v>
      </c>
      <c r="F101" s="113" t="s">
        <v>146</v>
      </c>
      <c r="G101" s="113" t="s">
        <v>146</v>
      </c>
      <c r="H101" s="113" t="s">
        <v>146</v>
      </c>
      <c r="I101" s="114" t="s">
        <v>95</v>
      </c>
      <c r="J101" s="111"/>
      <c r="K101" s="111"/>
      <c r="L101" s="111"/>
      <c r="M101" s="111"/>
    </row>
    <row r="102" spans="2:13" s="105" customFormat="1" ht="13.5" customHeight="1" x14ac:dyDescent="0.2">
      <c r="B102" s="112"/>
      <c r="C102" s="113"/>
      <c r="D102" s="116" t="s">
        <v>147</v>
      </c>
      <c r="E102" s="116" t="s">
        <v>147</v>
      </c>
      <c r="F102" s="116" t="s">
        <v>147</v>
      </c>
      <c r="G102" s="116" t="s">
        <v>147</v>
      </c>
      <c r="H102" s="116" t="s">
        <v>147</v>
      </c>
      <c r="I102" s="117"/>
      <c r="J102" s="111"/>
      <c r="K102" s="111"/>
      <c r="L102" s="111"/>
      <c r="M102" s="111"/>
    </row>
    <row r="103" spans="2:13" s="105" customFormat="1" ht="13.5" customHeight="1" x14ac:dyDescent="0.2">
      <c r="B103" s="118"/>
      <c r="C103" s="119"/>
      <c r="D103" s="120"/>
      <c r="E103" s="121">
        <f>C103*10*D103</f>
        <v>0</v>
      </c>
      <c r="F103" s="122"/>
      <c r="G103" s="122"/>
      <c r="H103" s="123">
        <f>G103-F103</f>
        <v>0</v>
      </c>
      <c r="I103" s="124">
        <f>+E103*H103/1000</f>
        <v>0</v>
      </c>
      <c r="J103" s="111"/>
      <c r="K103" s="111"/>
      <c r="L103" s="125"/>
      <c r="M103" s="126"/>
    </row>
    <row r="104" spans="2:13" s="105" customFormat="1" ht="13.5" customHeight="1" x14ac:dyDescent="0.2">
      <c r="B104" s="118"/>
      <c r="C104" s="119"/>
      <c r="D104" s="120"/>
      <c r="E104" s="121">
        <f>C104*10*D104</f>
        <v>0</v>
      </c>
      <c r="F104" s="122"/>
      <c r="G104" s="122"/>
      <c r="H104" s="123">
        <f>G104-F104</f>
        <v>0</v>
      </c>
      <c r="I104" s="124">
        <f>+E104*H104/1000</f>
        <v>0</v>
      </c>
      <c r="J104" s="111"/>
      <c r="K104" s="111"/>
      <c r="L104" s="125"/>
      <c r="M104" s="126"/>
    </row>
    <row r="105" spans="2:13" s="105" customFormat="1" ht="13.5" customHeight="1" x14ac:dyDescent="0.2">
      <c r="B105" s="127"/>
      <c r="C105" s="119"/>
      <c r="D105" s="120"/>
      <c r="E105" s="121">
        <f>C105*10*D105</f>
        <v>0</v>
      </c>
      <c r="F105" s="122"/>
      <c r="G105" s="122"/>
      <c r="H105" s="123">
        <f>G105-F105</f>
        <v>0</v>
      </c>
      <c r="I105" s="124">
        <f>+E105*H105/1000</f>
        <v>0</v>
      </c>
      <c r="J105" s="111"/>
      <c r="K105" s="111"/>
      <c r="L105" s="125"/>
      <c r="M105" s="126"/>
    </row>
    <row r="106" spans="2:13" s="105" customFormat="1" ht="13.5" customHeight="1" thickBot="1" x14ac:dyDescent="0.25">
      <c r="B106" s="128" t="s">
        <v>67</v>
      </c>
      <c r="C106" s="129">
        <f>SUM(C103:C105)</f>
        <v>0</v>
      </c>
      <c r="D106" s="130"/>
      <c r="E106" s="131">
        <f>SUM(E103:E105)</f>
        <v>0</v>
      </c>
      <c r="F106" s="132"/>
      <c r="G106" s="132"/>
      <c r="H106" s="131">
        <f>SUM(H103:H105)</f>
        <v>0</v>
      </c>
      <c r="I106" s="133">
        <f>SUM(I103:I105)</f>
        <v>0</v>
      </c>
      <c r="J106" s="111"/>
      <c r="K106" s="111"/>
      <c r="L106" s="111"/>
      <c r="M106" s="111"/>
    </row>
    <row r="107" spans="2:13" s="105" customFormat="1" ht="13.5" customHeight="1" thickBot="1" x14ac:dyDescent="0.25">
      <c r="B107" s="134"/>
      <c r="C107" s="135"/>
      <c r="D107" s="135"/>
      <c r="E107" s="135"/>
      <c r="F107" s="135"/>
      <c r="G107" s="135"/>
      <c r="H107" s="135"/>
      <c r="I107" s="135"/>
      <c r="J107" s="111"/>
      <c r="K107" s="111"/>
      <c r="L107" s="111"/>
      <c r="M107" s="111"/>
    </row>
    <row r="108" spans="2:13" s="105" customFormat="1" ht="13.5" customHeight="1" x14ac:dyDescent="0.2">
      <c r="B108" s="136" t="s">
        <v>148</v>
      </c>
      <c r="C108" s="137"/>
      <c r="D108" s="316"/>
      <c r="E108" s="317"/>
      <c r="F108" s="317"/>
      <c r="G108" s="318"/>
      <c r="H108" s="135"/>
      <c r="I108" s="135"/>
      <c r="J108" s="111"/>
      <c r="K108" s="111"/>
      <c r="L108" s="111"/>
      <c r="M108" s="111"/>
    </row>
    <row r="109" spans="2:13" s="105" customFormat="1" ht="13.5" customHeight="1" x14ac:dyDescent="0.2">
      <c r="B109" s="138" t="s">
        <v>149</v>
      </c>
      <c r="C109" s="139"/>
      <c r="D109" s="319"/>
      <c r="E109" s="320"/>
      <c r="F109" s="320"/>
      <c r="G109" s="321"/>
      <c r="H109" s="135"/>
      <c r="I109" s="135"/>
      <c r="J109" s="111"/>
      <c r="K109" s="111"/>
      <c r="L109" s="111"/>
      <c r="M109" s="111"/>
    </row>
    <row r="110" spans="2:13" s="105" customFormat="1" ht="13.5" customHeight="1" thickBot="1" x14ac:dyDescent="0.25">
      <c r="B110" s="140"/>
      <c r="C110" s="141"/>
      <c r="D110" s="322"/>
      <c r="E110" s="323"/>
      <c r="F110" s="323"/>
      <c r="G110" s="324"/>
      <c r="H110" s="135"/>
      <c r="I110" s="135"/>
      <c r="J110" s="111"/>
      <c r="K110" s="111"/>
      <c r="L110" s="111"/>
      <c r="M110" s="111"/>
    </row>
    <row r="111" spans="2:13" s="105" customFormat="1" ht="13.5" customHeight="1" thickBot="1" x14ac:dyDescent="0.25">
      <c r="B111" s="134"/>
      <c r="C111" s="135"/>
      <c r="D111" s="135"/>
      <c r="E111" s="135"/>
      <c r="F111" s="134"/>
      <c r="G111" s="134"/>
      <c r="H111" s="135"/>
      <c r="I111" s="135"/>
      <c r="J111" s="111"/>
      <c r="K111" s="111"/>
      <c r="L111" s="111"/>
      <c r="M111" s="111"/>
    </row>
    <row r="112" spans="2:13" s="105" customFormat="1" ht="13.5" customHeight="1" x14ac:dyDescent="0.2">
      <c r="B112" s="136" t="s">
        <v>150</v>
      </c>
      <c r="C112" s="137"/>
      <c r="D112" s="316"/>
      <c r="E112" s="317"/>
      <c r="F112" s="317"/>
      <c r="G112" s="318"/>
      <c r="H112" s="135"/>
      <c r="I112" s="106"/>
      <c r="J112" s="111"/>
      <c r="K112" s="111" t="s">
        <v>151</v>
      </c>
      <c r="L112" s="111"/>
      <c r="M112" s="111"/>
    </row>
    <row r="113" spans="2:13" s="105" customFormat="1" ht="13.5" customHeight="1" x14ac:dyDescent="0.2">
      <c r="B113" s="138" t="s">
        <v>152</v>
      </c>
      <c r="C113" s="139"/>
      <c r="D113" s="319"/>
      <c r="E113" s="320"/>
      <c r="F113" s="320"/>
      <c r="G113" s="321"/>
      <c r="H113" s="135"/>
      <c r="I113" s="106"/>
      <c r="K113" s="111"/>
      <c r="L113" s="111"/>
      <c r="M113" s="111"/>
    </row>
    <row r="114" spans="2:13" s="105" customFormat="1" ht="13.5" customHeight="1" thickBot="1" x14ac:dyDescent="0.25">
      <c r="B114" s="140"/>
      <c r="C114" s="141"/>
      <c r="D114" s="322"/>
      <c r="E114" s="323"/>
      <c r="F114" s="323"/>
      <c r="G114" s="324"/>
      <c r="H114" s="135"/>
      <c r="I114" s="106"/>
      <c r="K114" s="111"/>
      <c r="L114" s="111"/>
      <c r="M114" s="111"/>
    </row>
    <row r="115" spans="2:13" s="142" customFormat="1" ht="13.5" customHeight="1" x14ac:dyDescent="0.2">
      <c r="B115" s="106"/>
      <c r="C115" s="106"/>
      <c r="D115" s="143"/>
      <c r="E115" s="143"/>
      <c r="F115" s="143"/>
      <c r="G115" s="143"/>
      <c r="H115" s="143"/>
      <c r="I115" s="143"/>
    </row>
    <row r="116" spans="2:13" s="105" customFormat="1" ht="13.5" customHeight="1" thickBot="1" x14ac:dyDescent="0.25">
      <c r="B116" s="134" t="s">
        <v>153</v>
      </c>
      <c r="C116" s="135"/>
      <c r="D116" s="135"/>
      <c r="E116" s="135"/>
      <c r="F116" s="134"/>
      <c r="G116" s="135" t="s">
        <v>116</v>
      </c>
      <c r="H116" s="106"/>
      <c r="I116" s="134"/>
      <c r="J116" s="111"/>
      <c r="K116" s="111"/>
      <c r="L116" s="111"/>
    </row>
    <row r="117" spans="2:13" s="105" customFormat="1" ht="13.5" customHeight="1" x14ac:dyDescent="0.2">
      <c r="B117" s="144" t="s">
        <v>154</v>
      </c>
      <c r="C117" s="145"/>
      <c r="D117" s="145"/>
      <c r="E117" s="145"/>
      <c r="F117" s="145"/>
      <c r="G117" s="146">
        <f>+I106</f>
        <v>0</v>
      </c>
      <c r="H117" s="106"/>
      <c r="I117" s="134"/>
      <c r="J117" s="111"/>
      <c r="K117" s="111"/>
      <c r="L117" s="111"/>
    </row>
    <row r="118" spans="2:13" s="105" customFormat="1" ht="13.5" customHeight="1" x14ac:dyDescent="0.2">
      <c r="B118" s="134"/>
      <c r="C118" s="135"/>
      <c r="D118" s="135"/>
      <c r="E118" s="135"/>
      <c r="F118" s="134"/>
      <c r="G118" s="134"/>
      <c r="H118" s="135"/>
      <c r="I118" s="106"/>
    </row>
    <row r="119" spans="2:13" s="105" customFormat="1" ht="13.5" customHeight="1" x14ac:dyDescent="0.2">
      <c r="B119" s="106" t="s">
        <v>155</v>
      </c>
      <c r="C119" s="106"/>
      <c r="D119" s="134"/>
      <c r="E119" s="135"/>
      <c r="F119" s="106"/>
      <c r="G119" s="106"/>
      <c r="H119" s="106"/>
      <c r="I119" s="106"/>
      <c r="J119" s="106"/>
    </row>
    <row r="120" spans="2:13" s="105" customFormat="1" ht="30" customHeight="1" x14ac:dyDescent="0.2">
      <c r="B120" s="303" t="s">
        <v>156</v>
      </c>
      <c r="C120" s="303"/>
      <c r="D120" s="303"/>
      <c r="E120" s="303"/>
      <c r="F120" s="303"/>
      <c r="G120" s="303"/>
      <c r="H120" s="303"/>
      <c r="I120" s="303"/>
    </row>
    <row r="121" spans="2:13" s="105" customFormat="1" ht="13.5" customHeight="1" thickBot="1" x14ac:dyDescent="0.25">
      <c r="B121" s="106" t="s">
        <v>157</v>
      </c>
      <c r="C121" s="106"/>
      <c r="D121" s="106"/>
      <c r="E121" s="106"/>
      <c r="F121" s="106"/>
      <c r="G121" s="106"/>
      <c r="H121" s="106"/>
      <c r="I121" s="106"/>
      <c r="J121" s="106"/>
    </row>
    <row r="122" spans="2:13" s="105" customFormat="1" ht="13.5" customHeight="1" x14ac:dyDescent="0.2">
      <c r="B122" s="136"/>
      <c r="C122" s="378" t="s">
        <v>158</v>
      </c>
      <c r="D122" s="379"/>
      <c r="E122" s="378" t="s">
        <v>159</v>
      </c>
      <c r="F122" s="379"/>
      <c r="G122" s="108" t="s">
        <v>160</v>
      </c>
      <c r="H122" s="108" t="s">
        <v>161</v>
      </c>
      <c r="I122" s="108" t="s">
        <v>162</v>
      </c>
      <c r="J122" s="108" t="s">
        <v>163</v>
      </c>
    </row>
    <row r="123" spans="2:13" s="105" customFormat="1" ht="13.5" customHeight="1" x14ac:dyDescent="0.2">
      <c r="B123" s="138" t="s">
        <v>164</v>
      </c>
      <c r="C123" s="113" t="s">
        <v>165</v>
      </c>
      <c r="D123" s="113" t="s">
        <v>166</v>
      </c>
      <c r="E123" s="113" t="s">
        <v>167</v>
      </c>
      <c r="F123" s="113" t="s">
        <v>168</v>
      </c>
      <c r="G123" s="113" t="s">
        <v>137</v>
      </c>
      <c r="H123" s="113" t="s">
        <v>137</v>
      </c>
      <c r="I123" s="113" t="s">
        <v>34</v>
      </c>
      <c r="J123" s="113" t="s">
        <v>169</v>
      </c>
    </row>
    <row r="124" spans="2:13" s="105" customFormat="1" ht="13.5" customHeight="1" x14ac:dyDescent="0.2">
      <c r="B124" s="138"/>
      <c r="C124" s="113" t="s">
        <v>78</v>
      </c>
      <c r="D124" s="113"/>
      <c r="E124" s="147" t="s">
        <v>78</v>
      </c>
      <c r="F124" s="147" t="s">
        <v>170</v>
      </c>
      <c r="G124" s="113" t="s">
        <v>171</v>
      </c>
      <c r="H124" s="113" t="s">
        <v>172</v>
      </c>
      <c r="I124" s="113" t="s">
        <v>173</v>
      </c>
      <c r="J124" s="113"/>
    </row>
    <row r="125" spans="2:13" s="105" customFormat="1" ht="13.5" customHeight="1" x14ac:dyDescent="0.2">
      <c r="B125" s="138"/>
      <c r="C125" s="113"/>
      <c r="D125" s="113"/>
      <c r="E125" s="147"/>
      <c r="F125" s="147"/>
      <c r="G125" s="113" t="s">
        <v>174</v>
      </c>
      <c r="H125" s="113" t="s">
        <v>174</v>
      </c>
      <c r="I125" s="113" t="s">
        <v>174</v>
      </c>
      <c r="J125" s="113" t="s">
        <v>175</v>
      </c>
    </row>
    <row r="126" spans="2:13" s="105" customFormat="1" ht="13.5" customHeight="1" x14ac:dyDescent="0.2">
      <c r="B126" s="127"/>
      <c r="C126" s="148"/>
      <c r="D126" s="148"/>
      <c r="E126" s="149"/>
      <c r="F126" s="150"/>
      <c r="G126" s="151">
        <f t="shared" ref="G126:H129" si="0">+C126*E126*10</f>
        <v>0</v>
      </c>
      <c r="H126" s="151">
        <f t="shared" si="0"/>
        <v>0</v>
      </c>
      <c r="I126" s="152">
        <f>+H126-G126</f>
        <v>0</v>
      </c>
      <c r="J126" s="149"/>
    </row>
    <row r="127" spans="2:13" s="105" customFormat="1" ht="13.5" customHeight="1" x14ac:dyDescent="0.2">
      <c r="B127" s="127"/>
      <c r="C127" s="148"/>
      <c r="D127" s="148"/>
      <c r="E127" s="149"/>
      <c r="F127" s="150"/>
      <c r="G127" s="151">
        <f t="shared" si="0"/>
        <v>0</v>
      </c>
      <c r="H127" s="151">
        <f t="shared" si="0"/>
        <v>0</v>
      </c>
      <c r="I127" s="152">
        <f>+H127-G127</f>
        <v>0</v>
      </c>
      <c r="J127" s="122"/>
    </row>
    <row r="128" spans="2:13" s="105" customFormat="1" ht="13.5" customHeight="1" x14ac:dyDescent="0.2">
      <c r="B128" s="127"/>
      <c r="C128" s="148"/>
      <c r="D128" s="148"/>
      <c r="E128" s="149"/>
      <c r="F128" s="150"/>
      <c r="G128" s="151">
        <f t="shared" si="0"/>
        <v>0</v>
      </c>
      <c r="H128" s="151">
        <f t="shared" si="0"/>
        <v>0</v>
      </c>
      <c r="I128" s="152">
        <f>+H128-G128</f>
        <v>0</v>
      </c>
      <c r="J128" s="122"/>
    </row>
    <row r="129" spans="2:17" s="105" customFormat="1" ht="13.5" customHeight="1" x14ac:dyDescent="0.2">
      <c r="B129" s="127"/>
      <c r="C129" s="148"/>
      <c r="D129" s="148"/>
      <c r="E129" s="151"/>
      <c r="F129" s="153"/>
      <c r="G129" s="151">
        <f t="shared" si="0"/>
        <v>0</v>
      </c>
      <c r="H129" s="151">
        <f t="shared" si="0"/>
        <v>0</v>
      </c>
      <c r="I129" s="154">
        <f>+H129-G129</f>
        <v>0</v>
      </c>
      <c r="J129" s="149"/>
    </row>
    <row r="130" spans="2:17" s="105" customFormat="1" ht="13.5" customHeight="1" thickBot="1" x14ac:dyDescent="0.25">
      <c r="B130" s="128" t="s">
        <v>67</v>
      </c>
      <c r="C130" s="155">
        <f>C15</f>
        <v>0</v>
      </c>
      <c r="D130" s="155">
        <f>D15</f>
        <v>0</v>
      </c>
      <c r="E130" s="156">
        <f>SUM(E126:E129)</f>
        <v>0</v>
      </c>
      <c r="F130" s="156"/>
      <c r="G130" s="156">
        <f>SUM(G126:G129)</f>
        <v>0</v>
      </c>
      <c r="H130" s="156">
        <f>SUM(H126:H129)</f>
        <v>0</v>
      </c>
      <c r="I130" s="157">
        <f>SUM(I126:I129)</f>
        <v>0</v>
      </c>
      <c r="J130" s="158"/>
    </row>
    <row r="131" spans="2:17" s="105" customFormat="1" ht="13.5" customHeight="1" thickBot="1" x14ac:dyDescent="0.25">
      <c r="B131" s="134"/>
      <c r="C131" s="159"/>
      <c r="D131" s="159"/>
      <c r="E131" s="159"/>
      <c r="F131" s="135"/>
      <c r="G131" s="135"/>
      <c r="H131" s="135"/>
      <c r="I131" s="135"/>
      <c r="J131" s="135"/>
      <c r="K131" s="125"/>
    </row>
    <row r="132" spans="2:17" s="105" customFormat="1" ht="13.5" customHeight="1" x14ac:dyDescent="0.2">
      <c r="B132" s="111"/>
      <c r="C132" s="125"/>
      <c r="D132" s="111"/>
      <c r="E132" s="111"/>
      <c r="F132" s="160" t="s">
        <v>176</v>
      </c>
      <c r="G132" s="161"/>
      <c r="H132" s="162" t="s">
        <v>177</v>
      </c>
      <c r="I132" s="163"/>
      <c r="J132" s="109" t="s">
        <v>134</v>
      </c>
      <c r="K132" s="125"/>
    </row>
    <row r="133" spans="2:17" s="105" customFormat="1" ht="13.5" customHeight="1" x14ac:dyDescent="0.2">
      <c r="B133" s="111"/>
      <c r="C133" s="164"/>
      <c r="D133" s="111"/>
      <c r="E133" s="111"/>
      <c r="F133" s="165"/>
      <c r="G133" s="166" t="s">
        <v>178</v>
      </c>
      <c r="H133" s="166" t="s">
        <v>179</v>
      </c>
      <c r="I133" s="113" t="s">
        <v>180</v>
      </c>
      <c r="J133" s="114" t="s">
        <v>181</v>
      </c>
      <c r="K133" s="125"/>
    </row>
    <row r="134" spans="2:17" s="105" customFormat="1" ht="13.5" customHeight="1" x14ac:dyDescent="0.2">
      <c r="B134" s="111"/>
      <c r="C134" s="164"/>
      <c r="D134" s="111"/>
      <c r="E134" s="111"/>
      <c r="F134" s="165"/>
      <c r="G134" s="113" t="s">
        <v>182</v>
      </c>
      <c r="H134" s="167"/>
      <c r="I134" s="168"/>
      <c r="J134" s="114" t="s">
        <v>183</v>
      </c>
      <c r="K134" s="125"/>
    </row>
    <row r="135" spans="2:17" s="105" customFormat="1" ht="13.5" customHeight="1" x14ac:dyDescent="0.2">
      <c r="C135" s="164"/>
      <c r="D135" s="111"/>
      <c r="E135" s="111"/>
      <c r="F135" s="165"/>
      <c r="G135" s="113" t="s">
        <v>184</v>
      </c>
      <c r="H135" s="169" t="s">
        <v>185</v>
      </c>
      <c r="I135" s="169" t="s">
        <v>186</v>
      </c>
      <c r="J135" s="114" t="s">
        <v>95</v>
      </c>
      <c r="K135" s="125"/>
    </row>
    <row r="136" spans="2:17" s="105" customFormat="1" ht="13.5" customHeight="1" x14ac:dyDescent="0.2">
      <c r="C136" s="164"/>
      <c r="D136" s="170"/>
      <c r="E136" s="171"/>
      <c r="F136" s="172"/>
      <c r="G136" s="173"/>
      <c r="H136" s="173"/>
      <c r="I136" s="174">
        <f>+G136*H136/1000</f>
        <v>0</v>
      </c>
      <c r="J136" s="124">
        <f>(I126*J126*F136/1000)-I136</f>
        <v>0</v>
      </c>
      <c r="K136" s="125"/>
      <c r="L136" s="111"/>
      <c r="M136" s="111"/>
      <c r="N136" s="125"/>
      <c r="O136" s="111"/>
      <c r="P136" s="111"/>
      <c r="Q136" s="125"/>
    </row>
    <row r="137" spans="2:17" s="105" customFormat="1" ht="13.5" customHeight="1" x14ac:dyDescent="0.2">
      <c r="C137" s="164"/>
      <c r="D137" s="125"/>
      <c r="E137" s="171"/>
      <c r="F137" s="172"/>
      <c r="G137" s="173"/>
      <c r="H137" s="173"/>
      <c r="I137" s="174">
        <f>+G137*H137/1000</f>
        <v>0</v>
      </c>
      <c r="J137" s="124">
        <f>(I127*J127*F137/1000)-I137</f>
        <v>0</v>
      </c>
      <c r="K137" s="125"/>
      <c r="L137" s="111"/>
      <c r="M137" s="111"/>
      <c r="N137" s="125"/>
      <c r="O137" s="111"/>
      <c r="P137" s="111"/>
      <c r="Q137" s="125"/>
    </row>
    <row r="138" spans="2:17" s="105" customFormat="1" ht="13.5" customHeight="1" x14ac:dyDescent="0.2">
      <c r="C138" s="164"/>
      <c r="D138" s="170"/>
      <c r="E138" s="171"/>
      <c r="F138" s="172"/>
      <c r="G138" s="173"/>
      <c r="H138" s="173"/>
      <c r="I138" s="174">
        <f>+G138*H138/1000</f>
        <v>0</v>
      </c>
      <c r="J138" s="124">
        <f>(I128*J128*F138/1000)-I138</f>
        <v>0</v>
      </c>
      <c r="K138" s="125"/>
      <c r="L138" s="111"/>
      <c r="M138" s="111"/>
      <c r="N138" s="125"/>
      <c r="O138" s="111"/>
      <c r="P138" s="111"/>
      <c r="Q138" s="125"/>
    </row>
    <row r="139" spans="2:17" s="105" customFormat="1" ht="13.5" customHeight="1" x14ac:dyDescent="0.2">
      <c r="C139" s="164"/>
      <c r="D139" s="170"/>
      <c r="E139" s="171"/>
      <c r="F139" s="172"/>
      <c r="G139" s="173"/>
      <c r="H139" s="173"/>
      <c r="I139" s="174">
        <f>+G139*H139/1000</f>
        <v>0</v>
      </c>
      <c r="J139" s="124">
        <f>(I129*J129*F139/1000)-I139</f>
        <v>0</v>
      </c>
      <c r="K139" s="125"/>
      <c r="L139" s="111"/>
      <c r="M139" s="111"/>
      <c r="N139" s="125"/>
      <c r="O139" s="111"/>
      <c r="P139" s="111"/>
      <c r="Q139" s="125"/>
    </row>
    <row r="140" spans="2:17" s="105" customFormat="1" ht="13.5" customHeight="1" thickBot="1" x14ac:dyDescent="0.25">
      <c r="C140" s="164"/>
      <c r="D140" s="125"/>
      <c r="E140" s="171"/>
      <c r="F140" s="175"/>
      <c r="G140" s="176"/>
      <c r="H140" s="176"/>
      <c r="I140" s="177">
        <f>SUM(I136:I139)</f>
        <v>0</v>
      </c>
      <c r="J140" s="133">
        <f>SUM(J136:J139)</f>
        <v>0</v>
      </c>
      <c r="K140" s="125"/>
      <c r="L140" s="111"/>
      <c r="M140" s="111"/>
      <c r="N140" s="125"/>
      <c r="O140" s="111"/>
      <c r="P140" s="111"/>
      <c r="Q140" s="125"/>
    </row>
    <row r="141" spans="2:17" s="105" customFormat="1" ht="13.5" customHeight="1" thickBot="1" x14ac:dyDescent="0.25">
      <c r="C141" s="164"/>
      <c r="D141" s="125"/>
      <c r="E141" s="111"/>
      <c r="F141" s="111"/>
      <c r="G141" s="111"/>
      <c r="H141" s="110"/>
      <c r="I141" s="111"/>
      <c r="J141" s="125"/>
      <c r="K141" s="125"/>
      <c r="L141" s="111"/>
      <c r="M141" s="111"/>
      <c r="N141" s="125"/>
      <c r="O141" s="111"/>
      <c r="P141" s="111"/>
      <c r="Q141" s="125"/>
    </row>
    <row r="142" spans="2:17" s="105" customFormat="1" ht="13.5" customHeight="1" x14ac:dyDescent="0.2">
      <c r="B142" s="136" t="s">
        <v>187</v>
      </c>
      <c r="C142" s="178"/>
      <c r="D142" s="310"/>
      <c r="E142" s="311"/>
      <c r="F142" s="311"/>
      <c r="G142" s="312"/>
      <c r="H142" s="125"/>
      <c r="I142" s="125"/>
      <c r="J142" s="125"/>
      <c r="K142" s="125"/>
      <c r="L142" s="111"/>
      <c r="M142" s="111"/>
      <c r="N142" s="125"/>
      <c r="O142" s="111"/>
      <c r="P142" s="111"/>
      <c r="Q142" s="125"/>
    </row>
    <row r="143" spans="2:17" s="105" customFormat="1" ht="13.5" customHeight="1" thickBot="1" x14ac:dyDescent="0.25">
      <c r="B143" s="140" t="s">
        <v>188</v>
      </c>
      <c r="C143" s="179"/>
      <c r="D143" s="313"/>
      <c r="E143" s="314"/>
      <c r="F143" s="314"/>
      <c r="G143" s="315"/>
      <c r="H143" s="125"/>
      <c r="I143" s="125"/>
      <c r="J143" s="125"/>
      <c r="K143" s="125"/>
      <c r="L143" s="111"/>
      <c r="M143" s="111"/>
      <c r="N143" s="125"/>
      <c r="O143" s="111"/>
      <c r="P143" s="111"/>
      <c r="Q143" s="125"/>
    </row>
    <row r="144" spans="2:17" s="105" customFormat="1" ht="13.5" customHeight="1" thickBot="1" x14ac:dyDescent="0.25">
      <c r="C144" s="164"/>
      <c r="D144" s="164"/>
      <c r="E144" s="164"/>
      <c r="F144" s="125"/>
      <c r="G144" s="125"/>
      <c r="H144" s="125"/>
      <c r="I144" s="125"/>
      <c r="J144" s="125"/>
      <c r="K144" s="125"/>
      <c r="L144" s="111"/>
      <c r="M144" s="111"/>
      <c r="N144" s="125"/>
      <c r="O144" s="111"/>
      <c r="P144" s="111"/>
      <c r="Q144" s="125"/>
    </row>
    <row r="145" spans="1:17" s="105" customFormat="1" ht="13.5" customHeight="1" x14ac:dyDescent="0.2">
      <c r="B145" s="136" t="s">
        <v>189</v>
      </c>
      <c r="C145" s="178"/>
      <c r="D145" s="310"/>
      <c r="E145" s="311"/>
      <c r="F145" s="311"/>
      <c r="G145" s="311"/>
      <c r="H145" s="311"/>
      <c r="I145" s="312"/>
      <c r="J145" s="125"/>
      <c r="K145" s="125"/>
      <c r="L145" s="111"/>
      <c r="M145" s="111"/>
      <c r="N145" s="125"/>
      <c r="O145" s="111"/>
      <c r="P145" s="111"/>
      <c r="Q145" s="125"/>
    </row>
    <row r="146" spans="1:17" s="105" customFormat="1" ht="13.5" customHeight="1" thickBot="1" x14ac:dyDescent="0.25">
      <c r="B146" s="140" t="s">
        <v>188</v>
      </c>
      <c r="C146" s="179"/>
      <c r="D146" s="313"/>
      <c r="E146" s="314"/>
      <c r="F146" s="314"/>
      <c r="G146" s="314"/>
      <c r="H146" s="314"/>
      <c r="I146" s="315"/>
      <c r="J146" s="125"/>
      <c r="K146" s="125"/>
      <c r="L146" s="111"/>
      <c r="M146" s="111"/>
      <c r="N146" s="125"/>
      <c r="O146" s="111"/>
      <c r="P146" s="111"/>
      <c r="Q146" s="125"/>
    </row>
    <row r="147" spans="1:17" s="105" customFormat="1" ht="13.5" customHeight="1" thickBot="1" x14ac:dyDescent="0.25">
      <c r="C147" s="164"/>
      <c r="D147" s="164"/>
      <c r="E147" s="164"/>
      <c r="F147" s="125"/>
      <c r="G147" s="125"/>
      <c r="H147" s="125"/>
      <c r="I147" s="125"/>
      <c r="J147" s="125"/>
      <c r="K147" s="125"/>
      <c r="L147" s="111"/>
      <c r="M147" s="111"/>
      <c r="N147" s="125"/>
      <c r="O147" s="111"/>
      <c r="P147" s="111"/>
      <c r="Q147" s="125"/>
    </row>
    <row r="148" spans="1:17" s="105" customFormat="1" ht="13.5" customHeight="1" x14ac:dyDescent="0.2">
      <c r="B148" s="136" t="s">
        <v>190</v>
      </c>
      <c r="C148" s="178"/>
      <c r="D148" s="310"/>
      <c r="E148" s="311"/>
      <c r="F148" s="311"/>
      <c r="G148" s="311"/>
      <c r="H148" s="311"/>
      <c r="I148" s="312"/>
      <c r="J148" s="125"/>
      <c r="K148" s="125"/>
      <c r="L148" s="111"/>
      <c r="M148" s="111"/>
      <c r="N148" s="125"/>
      <c r="O148" s="111"/>
      <c r="P148" s="111"/>
      <c r="Q148" s="125"/>
    </row>
    <row r="149" spans="1:17" s="105" customFormat="1" ht="13.5" customHeight="1" thickBot="1" x14ac:dyDescent="0.25">
      <c r="B149" s="140" t="s">
        <v>149</v>
      </c>
      <c r="C149" s="179"/>
      <c r="D149" s="313"/>
      <c r="E149" s="314"/>
      <c r="F149" s="314"/>
      <c r="G149" s="314"/>
      <c r="H149" s="314"/>
      <c r="I149" s="315"/>
      <c r="J149" s="125"/>
      <c r="K149" s="125"/>
      <c r="L149" s="111"/>
      <c r="M149" s="111"/>
      <c r="N149" s="125"/>
      <c r="O149" s="111"/>
      <c r="P149" s="111"/>
      <c r="Q149" s="125"/>
    </row>
    <row r="150" spans="1:17" s="105" customFormat="1" ht="13.5" customHeight="1" x14ac:dyDescent="0.2">
      <c r="B150" s="111"/>
      <c r="C150" s="125"/>
      <c r="D150" s="125"/>
      <c r="E150" s="125"/>
      <c r="F150" s="111"/>
      <c r="G150" s="111"/>
      <c r="H150" s="125"/>
      <c r="I150" s="125"/>
      <c r="J150" s="125"/>
      <c r="K150" s="125"/>
      <c r="L150" s="111"/>
      <c r="M150" s="111"/>
      <c r="N150" s="111"/>
      <c r="O150" s="111"/>
      <c r="P150" s="125"/>
    </row>
    <row r="151" spans="1:17" s="105" customFormat="1" ht="13.5" customHeight="1" thickBot="1" x14ac:dyDescent="0.25">
      <c r="B151" s="134" t="s">
        <v>191</v>
      </c>
      <c r="C151" s="164"/>
      <c r="D151" s="164"/>
      <c r="E151" s="164"/>
      <c r="F151" s="125"/>
      <c r="G151" s="125"/>
      <c r="H151" s="135" t="s">
        <v>192</v>
      </c>
      <c r="I151" s="125"/>
      <c r="J151" s="111"/>
      <c r="K151" s="125"/>
      <c r="L151" s="111"/>
      <c r="M151" s="111"/>
      <c r="N151" s="111"/>
      <c r="O151" s="111"/>
      <c r="P151" s="125"/>
    </row>
    <row r="152" spans="1:17" s="105" customFormat="1" ht="13.5" customHeight="1" x14ac:dyDescent="0.2">
      <c r="B152" s="144" t="s">
        <v>193</v>
      </c>
      <c r="C152" s="180"/>
      <c r="D152" s="180"/>
      <c r="E152" s="180"/>
      <c r="F152" s="180"/>
      <c r="G152" s="181"/>
      <c r="H152" s="146">
        <f>+J140</f>
        <v>0</v>
      </c>
      <c r="I152" s="125"/>
      <c r="J152" s="111"/>
      <c r="K152" s="125"/>
      <c r="L152" s="111"/>
      <c r="M152" s="111"/>
      <c r="N152" s="111"/>
      <c r="O152" s="111"/>
      <c r="P152" s="111"/>
      <c r="Q152" s="125"/>
    </row>
    <row r="153" spans="1:17" s="105" customFormat="1" ht="13.5" customHeight="1" x14ac:dyDescent="0.2">
      <c r="B153" s="111"/>
      <c r="C153" s="111"/>
      <c r="D153" s="111"/>
      <c r="E153" s="111"/>
      <c r="F153" s="111"/>
      <c r="G153" s="111"/>
      <c r="H153" s="125"/>
      <c r="I153" s="125"/>
      <c r="J153" s="125"/>
      <c r="K153" s="125"/>
      <c r="L153" s="111"/>
      <c r="M153" s="111"/>
      <c r="N153" s="111"/>
      <c r="O153" s="111"/>
      <c r="P153" s="111"/>
      <c r="Q153" s="125"/>
    </row>
    <row r="154" spans="1:17" s="105" customFormat="1" ht="13.5" customHeight="1" x14ac:dyDescent="0.2">
      <c r="B154" s="106" t="s">
        <v>194</v>
      </c>
      <c r="C154" s="111"/>
      <c r="D154" s="111"/>
      <c r="E154" s="111"/>
      <c r="F154" s="111"/>
      <c r="G154" s="111"/>
      <c r="H154" s="125"/>
      <c r="I154" s="125"/>
      <c r="J154" s="125"/>
      <c r="K154" s="125"/>
      <c r="L154" s="111"/>
      <c r="M154" s="111"/>
      <c r="N154" s="111"/>
      <c r="O154" s="111"/>
      <c r="P154" s="111"/>
      <c r="Q154" s="125"/>
    </row>
    <row r="155" spans="1:17" s="105" customFormat="1" ht="41.25" customHeight="1" x14ac:dyDescent="0.2">
      <c r="B155" s="303" t="s">
        <v>195</v>
      </c>
      <c r="C155" s="303"/>
      <c r="D155" s="303"/>
      <c r="E155" s="303"/>
      <c r="F155" s="303"/>
      <c r="G155" s="303"/>
      <c r="H155" s="303"/>
      <c r="I155" s="303"/>
    </row>
    <row r="156" spans="1:17" s="182" customFormat="1" ht="12.65" customHeight="1" thickBot="1" x14ac:dyDescent="0.25">
      <c r="A156" s="105"/>
      <c r="B156" s="106" t="s">
        <v>196</v>
      </c>
      <c r="C156" s="105"/>
      <c r="D156" s="105"/>
      <c r="E156" s="105"/>
      <c r="F156" s="105"/>
      <c r="G156" s="105"/>
      <c r="H156" s="105"/>
      <c r="I156" s="105"/>
      <c r="J156" s="105"/>
    </row>
    <row r="157" spans="1:17" s="182" customFormat="1" ht="12.65" customHeight="1" x14ac:dyDescent="0.2">
      <c r="A157" s="105"/>
      <c r="B157" s="183"/>
      <c r="C157" s="184"/>
      <c r="D157" s="145" t="s">
        <v>197</v>
      </c>
      <c r="E157" s="180"/>
      <c r="F157" s="180"/>
      <c r="G157" s="181"/>
      <c r="H157" s="108" t="s">
        <v>131</v>
      </c>
      <c r="I157" s="108" t="s">
        <v>198</v>
      </c>
      <c r="J157" s="108" t="s">
        <v>199</v>
      </c>
      <c r="K157" s="185"/>
    </row>
    <row r="158" spans="1:17" s="182" customFormat="1" ht="12.65" customHeight="1" x14ac:dyDescent="0.2">
      <c r="A158" s="105"/>
      <c r="B158" s="186" t="s">
        <v>135</v>
      </c>
      <c r="C158" s="113" t="s">
        <v>200</v>
      </c>
      <c r="D158" s="290" t="s">
        <v>201</v>
      </c>
      <c r="E158" s="187" t="s">
        <v>202</v>
      </c>
      <c r="F158" s="188"/>
      <c r="G158" s="113" t="s">
        <v>203</v>
      </c>
      <c r="H158" s="113" t="s">
        <v>204</v>
      </c>
      <c r="I158" s="113" t="s">
        <v>34</v>
      </c>
      <c r="J158" s="113" t="s">
        <v>169</v>
      </c>
      <c r="K158" s="185"/>
    </row>
    <row r="159" spans="1:17" s="182" customFormat="1" ht="12.65" customHeight="1" x14ac:dyDescent="0.2">
      <c r="A159" s="105"/>
      <c r="B159" s="189"/>
      <c r="C159" s="190" t="s">
        <v>78</v>
      </c>
      <c r="D159" s="291"/>
      <c r="E159" s="191"/>
      <c r="F159" s="105"/>
      <c r="G159" s="113" t="s">
        <v>205</v>
      </c>
      <c r="H159" s="113" t="s">
        <v>78</v>
      </c>
      <c r="I159" s="113" t="s">
        <v>38</v>
      </c>
      <c r="J159" s="167"/>
      <c r="K159" s="185"/>
    </row>
    <row r="160" spans="1:17" s="182" customFormat="1" ht="12.65" customHeight="1" x14ac:dyDescent="0.2">
      <c r="A160" s="105"/>
      <c r="B160" s="192"/>
      <c r="C160" s="193"/>
      <c r="D160" s="292"/>
      <c r="E160" s="194"/>
      <c r="F160" s="195"/>
      <c r="G160" s="196"/>
      <c r="H160" s="113" t="s">
        <v>206</v>
      </c>
      <c r="I160" s="197" t="s">
        <v>174</v>
      </c>
      <c r="J160" s="113" t="s">
        <v>175</v>
      </c>
      <c r="K160" s="185"/>
    </row>
    <row r="161" spans="1:17" s="182" customFormat="1" ht="12.65" customHeight="1" x14ac:dyDescent="0.2">
      <c r="A161" s="105"/>
      <c r="B161" s="198"/>
      <c r="C161" s="199"/>
      <c r="D161" s="200"/>
      <c r="E161" s="368"/>
      <c r="F161" s="369"/>
      <c r="G161" s="201">
        <f>+C161-D161</f>
        <v>0</v>
      </c>
      <c r="H161" s="202"/>
      <c r="I161" s="201">
        <f>G161*H161*10</f>
        <v>0</v>
      </c>
      <c r="J161" s="203"/>
      <c r="K161" s="204"/>
    </row>
    <row r="162" spans="1:17" s="182" customFormat="1" ht="12.65" customHeight="1" x14ac:dyDescent="0.2">
      <c r="A162" s="105"/>
      <c r="B162" s="198"/>
      <c r="C162" s="199"/>
      <c r="D162" s="200"/>
      <c r="E162" s="370"/>
      <c r="F162" s="371"/>
      <c r="G162" s="201">
        <f>+C162-D162</f>
        <v>0</v>
      </c>
      <c r="H162" s="205"/>
      <c r="I162" s="201">
        <f>G162*H162*10</f>
        <v>0</v>
      </c>
      <c r="J162" s="206"/>
      <c r="K162" s="204"/>
    </row>
    <row r="163" spans="1:17" s="182" customFormat="1" ht="12.65" customHeight="1" x14ac:dyDescent="0.2">
      <c r="A163" s="105"/>
      <c r="B163" s="207"/>
      <c r="C163" s="208"/>
      <c r="D163" s="209"/>
      <c r="E163" s="370"/>
      <c r="F163" s="371"/>
      <c r="G163" s="201">
        <f>+C163-D163</f>
        <v>0</v>
      </c>
      <c r="H163" s="210"/>
      <c r="I163" s="201">
        <f>G163*H163*10</f>
        <v>0</v>
      </c>
      <c r="J163" s="211"/>
      <c r="K163" s="204"/>
    </row>
    <row r="164" spans="1:17" s="182" customFormat="1" ht="12.65" customHeight="1" thickBot="1" x14ac:dyDescent="0.25">
      <c r="A164" s="105"/>
      <c r="B164" s="128" t="s">
        <v>207</v>
      </c>
      <c r="C164" s="212">
        <f>SUM(C161:C163)</f>
        <v>0</v>
      </c>
      <c r="D164" s="212">
        <f>SUM(D161:D163)</f>
        <v>0</v>
      </c>
      <c r="E164" s="372"/>
      <c r="F164" s="373"/>
      <c r="G164" s="131">
        <f>SUM(G161:G163)</f>
        <v>0</v>
      </c>
      <c r="H164" s="213"/>
      <c r="I164" s="131">
        <f>SUM(I161:I163)</f>
        <v>0</v>
      </c>
      <c r="J164" s="214"/>
      <c r="K164" s="204"/>
    </row>
    <row r="165" spans="1:17" s="182" customFormat="1" ht="12.65" customHeight="1" thickBot="1" x14ac:dyDescent="0.25">
      <c r="A165" s="105"/>
      <c r="B165" s="105"/>
      <c r="C165" s="215"/>
      <c r="D165" s="215"/>
      <c r="E165" s="215"/>
      <c r="F165" s="216"/>
      <c r="G165" s="216"/>
      <c r="H165" s="216"/>
      <c r="I165" s="216"/>
      <c r="J165" s="216"/>
    </row>
    <row r="166" spans="1:17" s="182" customFormat="1" ht="12.65" customHeight="1" x14ac:dyDescent="0.2">
      <c r="A166" s="105"/>
      <c r="B166" s="105"/>
      <c r="C166" s="215"/>
      <c r="D166" s="215"/>
      <c r="E166" s="215"/>
      <c r="F166" s="108" t="s">
        <v>208</v>
      </c>
      <c r="G166" s="161"/>
      <c r="H166" s="162" t="s">
        <v>209</v>
      </c>
      <c r="I166" s="163"/>
      <c r="J166" s="109" t="s">
        <v>134</v>
      </c>
      <c r="K166" s="217"/>
    </row>
    <row r="167" spans="1:17" s="182" customFormat="1" ht="12.65" customHeight="1" x14ac:dyDescent="0.2">
      <c r="A167" s="105"/>
      <c r="B167" s="105"/>
      <c r="C167" s="215"/>
      <c r="D167" s="215"/>
      <c r="E167" s="215"/>
      <c r="F167" s="167"/>
      <c r="G167" s="166" t="s">
        <v>210</v>
      </c>
      <c r="H167" s="166" t="s">
        <v>211</v>
      </c>
      <c r="I167" s="113" t="s">
        <v>212</v>
      </c>
      <c r="J167" s="114" t="s">
        <v>213</v>
      </c>
      <c r="K167" s="217"/>
    </row>
    <row r="168" spans="1:17" s="182" customFormat="1" ht="12.65" customHeight="1" x14ac:dyDescent="0.2">
      <c r="A168" s="105"/>
      <c r="B168" s="105"/>
      <c r="C168" s="215"/>
      <c r="D168" s="215"/>
      <c r="E168" s="215"/>
      <c r="F168" s="167"/>
      <c r="G168" s="113" t="s">
        <v>182</v>
      </c>
      <c r="H168" s="167"/>
      <c r="I168" s="168"/>
      <c r="J168" s="218"/>
      <c r="K168" s="217"/>
    </row>
    <row r="169" spans="1:17" s="182" customFormat="1" ht="12.65" customHeight="1" x14ac:dyDescent="0.2">
      <c r="A169" s="105"/>
      <c r="B169" s="105"/>
      <c r="C169" s="215"/>
      <c r="D169" s="215"/>
      <c r="E169" s="215"/>
      <c r="F169" s="167"/>
      <c r="G169" s="113" t="s">
        <v>184</v>
      </c>
      <c r="H169" s="169" t="s">
        <v>214</v>
      </c>
      <c r="I169" s="169" t="s">
        <v>83</v>
      </c>
      <c r="J169" s="117" t="s">
        <v>95</v>
      </c>
      <c r="K169" s="217"/>
    </row>
    <row r="170" spans="1:17" s="182" customFormat="1" ht="12.65" customHeight="1" x14ac:dyDescent="0.2">
      <c r="A170" s="105"/>
      <c r="B170" s="105"/>
      <c r="C170" s="215"/>
      <c r="D170" s="215"/>
      <c r="E170" s="215"/>
      <c r="F170" s="219"/>
      <c r="G170" s="173"/>
      <c r="H170" s="173"/>
      <c r="I170" s="174">
        <f>+G170*H170</f>
        <v>0</v>
      </c>
      <c r="J170" s="124">
        <f>(I161*J161*F170-I170)/1000</f>
        <v>0</v>
      </c>
      <c r="K170" s="217"/>
    </row>
    <row r="171" spans="1:17" s="182" customFormat="1" ht="12.65" customHeight="1" x14ac:dyDescent="0.2">
      <c r="A171" s="105"/>
      <c r="B171" s="105"/>
      <c r="C171" s="215"/>
      <c r="D171" s="215"/>
      <c r="E171" s="215"/>
      <c r="F171" s="219"/>
      <c r="G171" s="173"/>
      <c r="H171" s="173"/>
      <c r="I171" s="173">
        <f>+G171*H171</f>
        <v>0</v>
      </c>
      <c r="J171" s="124">
        <f>(I162*J162*F171-I171)/1000</f>
        <v>0</v>
      </c>
      <c r="K171" s="217"/>
    </row>
    <row r="172" spans="1:17" s="182" customFormat="1" ht="12.65" customHeight="1" thickBot="1" x14ac:dyDescent="0.25">
      <c r="A172" s="105"/>
      <c r="B172" s="105"/>
      <c r="C172" s="215"/>
      <c r="D172" s="215"/>
      <c r="E172" s="215"/>
      <c r="F172" s="220"/>
      <c r="G172" s="173"/>
      <c r="H172" s="173"/>
      <c r="I172" s="174">
        <f>+G172*H172</f>
        <v>0</v>
      </c>
      <c r="J172" s="124">
        <f>(I163*J163*F172-I172)/1000</f>
        <v>0</v>
      </c>
      <c r="K172" s="217"/>
    </row>
    <row r="173" spans="1:17" s="182" customFormat="1" ht="12.65" customHeight="1" thickBot="1" x14ac:dyDescent="0.25">
      <c r="A173" s="105"/>
      <c r="B173" s="105"/>
      <c r="C173" s="215"/>
      <c r="D173" s="215"/>
      <c r="E173" s="215"/>
      <c r="F173" s="213"/>
      <c r="G173" s="213"/>
      <c r="H173" s="214"/>
      <c r="I173" s="221"/>
      <c r="J173" s="133">
        <f>SUM(J170:J172)</f>
        <v>0</v>
      </c>
      <c r="K173" s="217"/>
    </row>
    <row r="174" spans="1:17" s="182" customFormat="1" ht="12.65" customHeight="1" thickBot="1" x14ac:dyDescent="0.25">
      <c r="A174" s="105"/>
      <c r="B174" s="105"/>
      <c r="C174" s="215"/>
      <c r="D174" s="215"/>
      <c r="E174" s="215"/>
      <c r="F174" s="216"/>
      <c r="G174" s="216"/>
      <c r="H174" s="222"/>
      <c r="I174" s="216"/>
      <c r="J174" s="216"/>
      <c r="K174" s="217"/>
    </row>
    <row r="175" spans="1:17" s="182" customFormat="1" ht="12.65" customHeight="1" x14ac:dyDescent="0.2">
      <c r="A175" s="105"/>
      <c r="B175" s="136" t="s">
        <v>215</v>
      </c>
      <c r="C175" s="223"/>
      <c r="D175" s="224"/>
      <c r="E175" s="310"/>
      <c r="F175" s="311"/>
      <c r="G175" s="312"/>
      <c r="H175" s="216"/>
      <c r="I175" s="216"/>
      <c r="J175" s="216"/>
      <c r="K175" s="217"/>
      <c r="N175" s="217"/>
      <c r="Q175" s="217"/>
    </row>
    <row r="176" spans="1:17" s="182" customFormat="1" ht="12.65" customHeight="1" thickBot="1" x14ac:dyDescent="0.25">
      <c r="A176" s="105"/>
      <c r="B176" s="140" t="s">
        <v>149</v>
      </c>
      <c r="C176" s="225"/>
      <c r="D176" s="226"/>
      <c r="E176" s="313"/>
      <c r="F176" s="314"/>
      <c r="G176" s="315"/>
      <c r="H176" s="216"/>
      <c r="I176" s="216"/>
      <c r="J176" s="216"/>
      <c r="K176" s="217"/>
      <c r="N176" s="217"/>
      <c r="Q176" s="217"/>
    </row>
    <row r="177" spans="1:17" s="182" customFormat="1" ht="12.65" customHeight="1" x14ac:dyDescent="0.2">
      <c r="A177" s="105"/>
      <c r="B177" s="105"/>
      <c r="C177" s="215"/>
      <c r="D177" s="215"/>
      <c r="E177" s="215"/>
      <c r="F177" s="216"/>
      <c r="G177" s="216"/>
      <c r="H177" s="222"/>
      <c r="I177" s="216"/>
      <c r="J177" s="216"/>
      <c r="K177" s="217"/>
    </row>
    <row r="178" spans="1:17" s="182" customFormat="1" ht="12.65" customHeight="1" thickBot="1" x14ac:dyDescent="0.25">
      <c r="A178" s="105"/>
      <c r="B178" s="106" t="s">
        <v>216</v>
      </c>
      <c r="C178" s="215"/>
      <c r="D178" s="215"/>
      <c r="E178" s="227" t="s">
        <v>116</v>
      </c>
      <c r="F178" s="216"/>
      <c r="G178" s="216"/>
      <c r="H178" s="216"/>
      <c r="I178" s="216"/>
      <c r="J178" s="216"/>
      <c r="K178" s="217"/>
    </row>
    <row r="179" spans="1:17" s="182" customFormat="1" ht="12.65" customHeight="1" x14ac:dyDescent="0.2">
      <c r="A179" s="105"/>
      <c r="B179" s="144" t="s">
        <v>217</v>
      </c>
      <c r="C179" s="228"/>
      <c r="D179" s="229"/>
      <c r="E179" s="230">
        <f>+J173</f>
        <v>0</v>
      </c>
      <c r="F179" s="216"/>
      <c r="G179" s="216"/>
      <c r="H179" s="216"/>
      <c r="I179" s="216"/>
      <c r="J179" s="216"/>
    </row>
    <row r="180" spans="1:17" s="182" customFormat="1" ht="12.65" customHeight="1" thickBot="1" x14ac:dyDescent="0.25">
      <c r="A180" s="105"/>
      <c r="B180" s="231"/>
      <c r="C180" s="232" t="s">
        <v>218</v>
      </c>
      <c r="D180" s="226"/>
      <c r="E180" s="233">
        <f>SUM(E179:E179)</f>
        <v>0</v>
      </c>
      <c r="F180" s="216"/>
      <c r="G180" s="216"/>
      <c r="H180" s="216"/>
      <c r="I180" s="216"/>
      <c r="J180" s="216"/>
    </row>
    <row r="181" spans="1:17" ht="13.15" customHeight="1" x14ac:dyDescent="0.2">
      <c r="B181" s="19"/>
      <c r="C181" s="19"/>
      <c r="D181" s="19"/>
      <c r="E181" s="19"/>
      <c r="F181" s="19"/>
      <c r="G181" s="19"/>
      <c r="H181" s="50"/>
      <c r="I181" s="50"/>
      <c r="J181" s="50"/>
      <c r="K181" s="50"/>
      <c r="L181" s="19"/>
      <c r="M181" s="19"/>
      <c r="N181" s="19"/>
      <c r="O181" s="19"/>
      <c r="P181" s="19"/>
      <c r="Q181" s="50"/>
    </row>
    <row r="182" spans="1:17" ht="12.65" customHeight="1" thickBot="1" x14ac:dyDescent="0.25">
      <c r="B182" s="1" t="s">
        <v>219</v>
      </c>
      <c r="J182" s="19"/>
      <c r="K182" s="19"/>
      <c r="L182" s="50"/>
      <c r="M182" s="19"/>
    </row>
    <row r="183" spans="1:17" ht="12.65" customHeight="1" x14ac:dyDescent="0.2">
      <c r="B183" s="327" t="s">
        <v>220</v>
      </c>
      <c r="C183" s="328"/>
      <c r="D183" s="374" t="s">
        <v>221</v>
      </c>
      <c r="E183" s="375"/>
      <c r="F183" s="375"/>
      <c r="G183" s="375"/>
      <c r="H183" s="376"/>
      <c r="J183" s="19"/>
      <c r="K183" s="19"/>
      <c r="L183" s="50"/>
      <c r="M183" s="19"/>
    </row>
    <row r="184" spans="1:17" ht="12.65" customHeight="1" x14ac:dyDescent="0.2">
      <c r="B184" s="351"/>
      <c r="C184" s="352"/>
      <c r="D184" s="357"/>
      <c r="E184" s="358"/>
      <c r="F184" s="358"/>
      <c r="G184" s="358"/>
      <c r="H184" s="359"/>
      <c r="K184" s="19"/>
      <c r="L184" s="50"/>
      <c r="M184" s="19"/>
    </row>
    <row r="185" spans="1:17" ht="12.65" customHeight="1" x14ac:dyDescent="0.2">
      <c r="B185" s="353"/>
      <c r="C185" s="354"/>
      <c r="D185" s="360"/>
      <c r="E185" s="361"/>
      <c r="F185" s="361"/>
      <c r="G185" s="361"/>
      <c r="H185" s="362"/>
    </row>
    <row r="186" spans="1:17" ht="12.65" customHeight="1" thickBot="1" x14ac:dyDescent="0.25">
      <c r="B186" s="355"/>
      <c r="C186" s="356"/>
      <c r="D186" s="363"/>
      <c r="E186" s="364"/>
      <c r="F186" s="364"/>
      <c r="G186" s="364"/>
      <c r="H186" s="365"/>
      <c r="K186" s="19"/>
      <c r="L186" s="19"/>
    </row>
    <row r="187" spans="1:17" ht="12.65" customHeight="1" x14ac:dyDescent="0.2">
      <c r="K187" s="19"/>
      <c r="L187" s="19"/>
      <c r="M187" s="19"/>
    </row>
    <row r="188" spans="1:17" ht="12.65" customHeight="1" thickBot="1" x14ac:dyDescent="0.25">
      <c r="B188" s="1" t="s">
        <v>222</v>
      </c>
      <c r="E188" s="1" t="s">
        <v>116</v>
      </c>
      <c r="J188" s="19"/>
      <c r="K188" s="19"/>
      <c r="L188" s="19"/>
      <c r="M188" s="19"/>
    </row>
    <row r="189" spans="1:17" ht="12.65" customHeight="1" x14ac:dyDescent="0.2">
      <c r="B189" s="91" t="s">
        <v>223</v>
      </c>
      <c r="C189" s="63"/>
      <c r="D189" s="63"/>
      <c r="E189" s="234"/>
      <c r="J189" s="19"/>
      <c r="K189" s="19"/>
      <c r="L189" s="19"/>
      <c r="M189" s="19"/>
    </row>
    <row r="190" spans="1:17" ht="12.65" customHeight="1" x14ac:dyDescent="0.2">
      <c r="B190" s="95"/>
      <c r="C190" s="235"/>
      <c r="D190" s="235"/>
      <c r="E190" s="236"/>
      <c r="J190" s="19"/>
      <c r="K190" s="19"/>
      <c r="L190" s="237"/>
      <c r="M190" s="19"/>
    </row>
    <row r="191" spans="1:17" ht="12.65" customHeight="1" x14ac:dyDescent="0.2">
      <c r="B191" s="95"/>
      <c r="C191" s="235"/>
      <c r="D191" s="235"/>
      <c r="E191" s="238"/>
      <c r="J191" s="19"/>
      <c r="K191" s="19"/>
      <c r="L191" s="237"/>
      <c r="M191" s="19"/>
    </row>
    <row r="192" spans="1:17" ht="12.65" customHeight="1" thickBot="1" x14ac:dyDescent="0.25">
      <c r="B192" s="102" t="s">
        <v>224</v>
      </c>
      <c r="C192" s="239"/>
      <c r="D192" s="239"/>
      <c r="E192" s="240">
        <f>SUM(E189:E191)</f>
        <v>0</v>
      </c>
      <c r="J192" s="19"/>
      <c r="K192" s="50"/>
      <c r="L192" s="237"/>
      <c r="M192" s="19"/>
    </row>
    <row r="193" spans="2:13" ht="12.65" customHeight="1" x14ac:dyDescent="0.2">
      <c r="J193" s="19"/>
      <c r="K193" s="50"/>
      <c r="L193" s="237"/>
      <c r="M193" s="19"/>
    </row>
    <row r="194" spans="2:13" ht="12.65" customHeight="1" thickBot="1" x14ac:dyDescent="0.25">
      <c r="B194" s="1" t="s">
        <v>225</v>
      </c>
      <c r="D194" s="1" t="s">
        <v>116</v>
      </c>
      <c r="J194" s="19"/>
      <c r="K194" s="19"/>
      <c r="L194" s="19"/>
    </row>
    <row r="195" spans="2:13" x14ac:dyDescent="0.2">
      <c r="B195" s="91"/>
      <c r="C195" s="65"/>
      <c r="D195" s="93"/>
      <c r="J195" s="19"/>
      <c r="K195" s="19"/>
      <c r="L195" s="19"/>
    </row>
    <row r="196" spans="2:13" x14ac:dyDescent="0.2">
      <c r="B196" s="241" t="s">
        <v>3</v>
      </c>
      <c r="C196" s="242"/>
      <c r="D196" s="243">
        <f>G91</f>
        <v>0</v>
      </c>
      <c r="J196" s="19"/>
      <c r="K196" s="19"/>
      <c r="L196" s="19"/>
    </row>
    <row r="197" spans="2:13" x14ac:dyDescent="0.2">
      <c r="B197" s="95" t="s">
        <v>226</v>
      </c>
      <c r="C197" s="244"/>
      <c r="D197" s="97">
        <f>G117</f>
        <v>0</v>
      </c>
      <c r="J197" s="19"/>
      <c r="K197" s="19"/>
      <c r="L197" s="19"/>
    </row>
    <row r="198" spans="2:13" x14ac:dyDescent="0.2">
      <c r="B198" s="95" t="s">
        <v>227</v>
      </c>
      <c r="C198" s="244"/>
      <c r="D198" s="97">
        <f>H152</f>
        <v>0</v>
      </c>
      <c r="J198" s="19"/>
      <c r="K198" s="19"/>
      <c r="L198" s="19"/>
    </row>
    <row r="199" spans="2:13" x14ac:dyDescent="0.2">
      <c r="B199" s="95" t="s">
        <v>228</v>
      </c>
      <c r="C199" s="244"/>
      <c r="D199" s="97">
        <f>E180</f>
        <v>0</v>
      </c>
      <c r="J199" s="19"/>
      <c r="K199" s="19"/>
      <c r="L199" s="19"/>
    </row>
    <row r="200" spans="2:13" x14ac:dyDescent="0.2">
      <c r="B200" s="95" t="s">
        <v>229</v>
      </c>
      <c r="C200" s="245"/>
      <c r="D200" s="97">
        <f>E192</f>
        <v>0</v>
      </c>
      <c r="J200" s="19"/>
      <c r="K200" s="19"/>
      <c r="L200" s="19"/>
    </row>
    <row r="201" spans="2:13" x14ac:dyDescent="0.2">
      <c r="B201" s="68"/>
      <c r="C201" s="246"/>
      <c r="D201" s="247"/>
      <c r="J201" s="19"/>
      <c r="K201" s="19"/>
      <c r="L201" s="19"/>
    </row>
    <row r="202" spans="2:13" ht="14.25" customHeight="1" thickBot="1" x14ac:dyDescent="0.25">
      <c r="B202" s="366" t="s">
        <v>230</v>
      </c>
      <c r="C202" s="367"/>
      <c r="D202" s="60">
        <f>SUM(D196:D200)</f>
        <v>0</v>
      </c>
      <c r="J202" s="19"/>
      <c r="K202" s="19"/>
      <c r="L202" s="19"/>
    </row>
    <row r="203" spans="2:13" x14ac:dyDescent="0.2">
      <c r="J203" s="19"/>
      <c r="K203" s="19"/>
      <c r="L203" s="19"/>
    </row>
    <row r="204" spans="2:13" ht="12.5" thickBot="1" x14ac:dyDescent="0.25">
      <c r="B204" s="1" t="s">
        <v>231</v>
      </c>
      <c r="H204" s="19"/>
      <c r="I204" s="19"/>
      <c r="J204" s="19"/>
      <c r="K204" s="19"/>
      <c r="L204" s="19"/>
      <c r="M204" s="19"/>
    </row>
    <row r="205" spans="2:13" ht="13.5" customHeight="1" x14ac:dyDescent="0.2">
      <c r="B205" s="349" t="s">
        <v>232</v>
      </c>
      <c r="C205" s="350"/>
      <c r="D205" s="20" t="s">
        <v>233</v>
      </c>
      <c r="E205" s="20" t="s">
        <v>234</v>
      </c>
      <c r="F205" s="248" t="s">
        <v>235</v>
      </c>
      <c r="G205" s="336" t="s">
        <v>27</v>
      </c>
      <c r="H205" s="19"/>
      <c r="I205" s="19"/>
      <c r="J205" s="19"/>
      <c r="K205" s="19"/>
      <c r="L205" s="19"/>
      <c r="M205" s="19"/>
    </row>
    <row r="206" spans="2:13" x14ac:dyDescent="0.2">
      <c r="B206" s="286"/>
      <c r="C206" s="19"/>
      <c r="D206" s="23"/>
      <c r="E206" s="23"/>
      <c r="F206" s="249" t="s">
        <v>236</v>
      </c>
      <c r="G206" s="337"/>
      <c r="H206" s="19"/>
      <c r="I206" s="19"/>
      <c r="J206" s="19"/>
      <c r="K206" s="19"/>
      <c r="L206" s="19"/>
      <c r="M206" s="19"/>
    </row>
    <row r="207" spans="2:13" x14ac:dyDescent="0.2">
      <c r="B207" s="286"/>
      <c r="C207" s="19"/>
      <c r="D207" s="23" t="s">
        <v>237</v>
      </c>
      <c r="E207" s="23" t="s">
        <v>238</v>
      </c>
      <c r="F207" s="250" t="s">
        <v>95</v>
      </c>
      <c r="G207" s="338"/>
      <c r="H207" s="19"/>
      <c r="I207" s="19"/>
      <c r="J207" s="19"/>
      <c r="K207" s="19"/>
      <c r="L207" s="19"/>
      <c r="M207" s="19"/>
    </row>
    <row r="208" spans="2:13" x14ac:dyDescent="0.2">
      <c r="B208" s="332"/>
      <c r="C208" s="333"/>
      <c r="D208" s="251"/>
      <c r="E208" s="252"/>
      <c r="F208" s="253"/>
      <c r="G208" s="339"/>
      <c r="H208" s="19"/>
      <c r="I208" s="19"/>
      <c r="J208" s="19"/>
      <c r="K208" s="19"/>
      <c r="L208" s="19"/>
      <c r="M208" s="19"/>
    </row>
    <row r="209" spans="2:13" x14ac:dyDescent="0.2">
      <c r="B209" s="342"/>
      <c r="C209" s="343"/>
      <c r="D209" s="66"/>
      <c r="E209" s="254"/>
      <c r="F209" s="253">
        <f t="shared" ref="F209:F214" si="1">IF(D209=0,0,E209/D209)</f>
        <v>0</v>
      </c>
      <c r="G209" s="340"/>
      <c r="H209" s="19"/>
      <c r="I209" s="19"/>
      <c r="J209" s="19"/>
      <c r="K209" s="19"/>
      <c r="L209" s="19"/>
      <c r="M209" s="19"/>
    </row>
    <row r="210" spans="2:13" x14ac:dyDescent="0.2">
      <c r="B210" s="344"/>
      <c r="C210" s="345"/>
      <c r="D210" s="66"/>
      <c r="E210" s="254"/>
      <c r="F210" s="253">
        <f t="shared" si="1"/>
        <v>0</v>
      </c>
      <c r="G210" s="340"/>
      <c r="H210" s="19"/>
      <c r="I210" s="19"/>
      <c r="J210" s="19"/>
      <c r="K210" s="19"/>
      <c r="L210" s="19"/>
      <c r="M210" s="19"/>
    </row>
    <row r="211" spans="2:13" ht="13" x14ac:dyDescent="0.2">
      <c r="B211" s="344"/>
      <c r="C211" s="348"/>
      <c r="D211" s="66"/>
      <c r="E211" s="254"/>
      <c r="F211" s="253">
        <f t="shared" si="1"/>
        <v>0</v>
      </c>
      <c r="G211" s="340"/>
      <c r="H211" s="19"/>
      <c r="I211" s="19"/>
      <c r="J211" s="19"/>
      <c r="K211" s="19"/>
      <c r="L211" s="19"/>
      <c r="M211" s="19"/>
    </row>
    <row r="212" spans="2:13" ht="13" x14ac:dyDescent="0.2">
      <c r="B212" s="344"/>
      <c r="C212" s="348"/>
      <c r="D212" s="66"/>
      <c r="E212" s="254"/>
      <c r="F212" s="253">
        <f t="shared" si="1"/>
        <v>0</v>
      </c>
      <c r="G212" s="340"/>
      <c r="H212" s="19"/>
      <c r="I212" s="19"/>
      <c r="J212" s="19"/>
      <c r="K212" s="19"/>
      <c r="L212" s="19"/>
      <c r="M212" s="19"/>
    </row>
    <row r="213" spans="2:13" ht="13" x14ac:dyDescent="0.2">
      <c r="B213" s="344"/>
      <c r="C213" s="348"/>
      <c r="D213" s="66"/>
      <c r="E213" s="254"/>
      <c r="F213" s="253">
        <f t="shared" si="1"/>
        <v>0</v>
      </c>
      <c r="G213" s="340"/>
      <c r="H213" s="19"/>
      <c r="I213" s="19"/>
      <c r="J213" s="19"/>
      <c r="K213" s="19"/>
      <c r="L213" s="19"/>
      <c r="M213" s="19"/>
    </row>
    <row r="214" spans="2:13" x14ac:dyDescent="0.2">
      <c r="B214" s="346"/>
      <c r="C214" s="347"/>
      <c r="D214" s="66"/>
      <c r="E214" s="254"/>
      <c r="F214" s="253">
        <f t="shared" si="1"/>
        <v>0</v>
      </c>
      <c r="G214" s="340"/>
      <c r="H214" s="19"/>
      <c r="I214" s="19"/>
      <c r="J214" s="19"/>
      <c r="K214" s="19"/>
      <c r="L214" s="19"/>
      <c r="M214" s="19"/>
    </row>
    <row r="215" spans="2:13" x14ac:dyDescent="0.2">
      <c r="B215" s="329"/>
      <c r="C215" s="300"/>
      <c r="D215" s="66"/>
      <c r="E215" s="254"/>
      <c r="F215" s="253"/>
      <c r="G215" s="341"/>
      <c r="H215" s="19"/>
      <c r="I215" s="19"/>
      <c r="J215" s="19"/>
      <c r="K215" s="19"/>
      <c r="L215" s="19"/>
      <c r="M215" s="19"/>
    </row>
    <row r="216" spans="2:13" x14ac:dyDescent="0.2">
      <c r="B216" s="330" t="s">
        <v>15</v>
      </c>
      <c r="C216" s="331"/>
      <c r="D216" s="255"/>
      <c r="E216" s="35">
        <f>SUM(E208:E215)</f>
        <v>0</v>
      </c>
      <c r="F216" s="256">
        <f>SUM(F208:F215)</f>
        <v>0</v>
      </c>
      <c r="G216" s="257"/>
      <c r="I216" s="19"/>
      <c r="J216" s="19"/>
      <c r="K216" s="19"/>
      <c r="L216" s="19"/>
      <c r="M216" s="19"/>
    </row>
    <row r="217" spans="2:13" x14ac:dyDescent="0.2">
      <c r="B217" s="95"/>
      <c r="C217" s="235"/>
      <c r="D217" s="235"/>
      <c r="E217" s="258" t="s">
        <v>239</v>
      </c>
      <c r="F217" s="259" t="s">
        <v>240</v>
      </c>
      <c r="G217" s="260"/>
      <c r="H217" s="19"/>
      <c r="I217" s="19"/>
      <c r="J217" s="19"/>
      <c r="K217" s="19"/>
      <c r="L217" s="19"/>
      <c r="M217" s="19"/>
    </row>
    <row r="218" spans="2:13" ht="12.5" thickBot="1" x14ac:dyDescent="0.25">
      <c r="B218" s="102" t="s">
        <v>241</v>
      </c>
      <c r="C218" s="239"/>
      <c r="D218" s="239"/>
      <c r="E218" s="261" t="str">
        <f>IF(F216=0,"",ROUND(E216/F216,1))</f>
        <v/>
      </c>
      <c r="F218" s="239" t="s">
        <v>242</v>
      </c>
      <c r="G218" s="262"/>
      <c r="H218" s="19"/>
      <c r="I218" s="19"/>
      <c r="J218" s="50"/>
      <c r="K218" s="19"/>
      <c r="L218" s="19"/>
      <c r="M218" s="19"/>
    </row>
    <row r="219" spans="2:13" x14ac:dyDescent="0.2">
      <c r="B219" s="19"/>
      <c r="C219" s="19"/>
      <c r="D219" s="19"/>
      <c r="E219" s="61"/>
      <c r="F219" s="19"/>
      <c r="G219" s="19"/>
      <c r="H219" s="19"/>
      <c r="I219" s="19"/>
      <c r="J219" s="50"/>
      <c r="K219" s="19"/>
      <c r="L219" s="19"/>
      <c r="M219" s="19"/>
    </row>
    <row r="220" spans="2:13" ht="12.5" thickBot="1" x14ac:dyDescent="0.25">
      <c r="B220" s="1" t="s">
        <v>243</v>
      </c>
      <c r="H220" s="19"/>
      <c r="I220" s="19"/>
      <c r="J220" s="50"/>
    </row>
    <row r="221" spans="2:13" ht="13.5" customHeight="1" x14ac:dyDescent="0.2">
      <c r="B221" s="327" t="s">
        <v>244</v>
      </c>
      <c r="C221" s="328"/>
      <c r="D221" s="263" t="s">
        <v>245</v>
      </c>
      <c r="H221" s="19"/>
      <c r="I221" s="19"/>
      <c r="J221" s="19"/>
    </row>
    <row r="222" spans="2:13" x14ac:dyDescent="0.2">
      <c r="B222" s="332"/>
      <c r="C222" s="333"/>
      <c r="D222" s="101"/>
      <c r="H222" s="19"/>
      <c r="I222" s="19"/>
      <c r="J222" s="19"/>
    </row>
    <row r="223" spans="2:13" x14ac:dyDescent="0.2">
      <c r="B223" s="334"/>
      <c r="C223" s="335"/>
      <c r="D223" s="243"/>
      <c r="H223" s="19"/>
      <c r="I223" s="19"/>
      <c r="J223" s="90"/>
    </row>
    <row r="224" spans="2:13" ht="14.25" customHeight="1" thickBot="1" x14ac:dyDescent="0.25">
      <c r="B224" s="325" t="s">
        <v>230</v>
      </c>
      <c r="C224" s="326"/>
      <c r="D224" s="264">
        <f>SUM(D222:D223)</f>
        <v>0</v>
      </c>
      <c r="H224" s="19"/>
      <c r="I224" s="19"/>
      <c r="J224" s="90"/>
    </row>
    <row r="225" spans="2:11" x14ac:dyDescent="0.2">
      <c r="H225" s="19"/>
      <c r="I225" s="19"/>
      <c r="J225" s="90"/>
    </row>
    <row r="226" spans="2:11" ht="12.5" thickBot="1" x14ac:dyDescent="0.25">
      <c r="B226" s="1" t="s">
        <v>246</v>
      </c>
      <c r="G226" s="19"/>
      <c r="H226" s="19"/>
      <c r="I226" s="19"/>
      <c r="J226" s="237"/>
    </row>
    <row r="227" spans="2:11" ht="13.5" customHeight="1" x14ac:dyDescent="0.2">
      <c r="B227" s="327" t="s">
        <v>247</v>
      </c>
      <c r="C227" s="328"/>
      <c r="D227" s="63"/>
      <c r="E227" s="63"/>
      <c r="F227" s="63"/>
      <c r="G227" s="265"/>
      <c r="I227" s="19"/>
      <c r="J227" s="19"/>
      <c r="K227" s="90"/>
    </row>
    <row r="228" spans="2:11" x14ac:dyDescent="0.2">
      <c r="B228" s="286" t="s">
        <v>248</v>
      </c>
      <c r="C228" s="287"/>
      <c r="D228" s="266">
        <f>E216</f>
        <v>0</v>
      </c>
      <c r="E228" s="267" t="s">
        <v>249</v>
      </c>
      <c r="F228" s="268"/>
      <c r="G228" s="269"/>
      <c r="I228" s="19"/>
      <c r="J228" s="19"/>
      <c r="K228" s="61"/>
    </row>
    <row r="229" spans="2:11" ht="12.5" thickBot="1" x14ac:dyDescent="0.25">
      <c r="B229" s="68" t="s">
        <v>250</v>
      </c>
      <c r="C229" s="246"/>
      <c r="D229" s="270">
        <f>D202</f>
        <v>0</v>
      </c>
      <c r="E229" s="268" t="s">
        <v>251</v>
      </c>
      <c r="F229" s="239"/>
      <c r="G229" s="271"/>
      <c r="I229" s="19"/>
      <c r="J229" s="19"/>
    </row>
    <row r="230" spans="2:11" x14ac:dyDescent="0.2">
      <c r="B230" s="68" t="s">
        <v>252</v>
      </c>
      <c r="C230" s="246"/>
      <c r="D230" s="272"/>
      <c r="E230" s="272"/>
      <c r="F230" s="286"/>
    </row>
    <row r="231" spans="2:11" ht="12.5" thickBot="1" x14ac:dyDescent="0.25">
      <c r="B231" s="286"/>
      <c r="C231" s="287"/>
      <c r="D231" s="273" t="str">
        <f>E218</f>
        <v/>
      </c>
      <c r="E231" s="273" t="s">
        <v>253</v>
      </c>
      <c r="F231" s="286"/>
    </row>
    <row r="232" spans="2:11" ht="12.5" thickBot="1" x14ac:dyDescent="0.25">
      <c r="B232" s="95" t="s">
        <v>254</v>
      </c>
      <c r="C232" s="245"/>
      <c r="D232" s="274" t="str">
        <f>IF(D231="","",(0.04*POWER(1.04, D231))/(POWER(1.04, D231)-1))</f>
        <v/>
      </c>
      <c r="E232" s="274"/>
      <c r="F232" s="286"/>
      <c r="G232" s="275" t="s">
        <v>255</v>
      </c>
      <c r="H232" s="275">
        <v>0.04</v>
      </c>
    </row>
    <row r="233" spans="2:11" x14ac:dyDescent="0.2">
      <c r="B233" s="286" t="s">
        <v>256</v>
      </c>
      <c r="C233" s="287"/>
      <c r="D233" s="237"/>
      <c r="E233" s="273"/>
      <c r="F233" s="286"/>
    </row>
    <row r="234" spans="2:11" x14ac:dyDescent="0.2">
      <c r="B234" s="286" t="s">
        <v>257</v>
      </c>
      <c r="C234" s="287"/>
      <c r="D234" s="276" t="str">
        <f>IF(D232="","",D229/D232)</f>
        <v/>
      </c>
      <c r="E234" s="273" t="s">
        <v>258</v>
      </c>
      <c r="F234" s="286"/>
    </row>
    <row r="235" spans="2:11" x14ac:dyDescent="0.2">
      <c r="B235" s="95" t="s">
        <v>259</v>
      </c>
      <c r="C235" s="245"/>
      <c r="D235" s="277">
        <f>D224</f>
        <v>0</v>
      </c>
      <c r="E235" s="277" t="s">
        <v>258</v>
      </c>
      <c r="F235" s="286"/>
    </row>
    <row r="236" spans="2:11" x14ac:dyDescent="0.2">
      <c r="B236" s="286" t="s">
        <v>260</v>
      </c>
      <c r="C236" s="287"/>
      <c r="D236" s="237"/>
      <c r="E236" s="237"/>
      <c r="F236" s="286"/>
    </row>
    <row r="237" spans="2:11" ht="12.5" thickBot="1" x14ac:dyDescent="0.25">
      <c r="B237" s="278" t="s">
        <v>261</v>
      </c>
      <c r="C237" s="279"/>
      <c r="D237" s="280" t="str">
        <f>IF(D228=0,"",(D234-D235)/D228)</f>
        <v/>
      </c>
      <c r="E237" s="281"/>
      <c r="F237" s="286"/>
    </row>
  </sheetData>
  <mergeCells count="52">
    <mergeCell ref="B16:H16"/>
    <mergeCell ref="E122:F122"/>
    <mergeCell ref="D142:G143"/>
    <mergeCell ref="C72:D72"/>
    <mergeCell ref="C71:D71"/>
    <mergeCell ref="E72:F72"/>
    <mergeCell ref="E71:F71"/>
    <mergeCell ref="E75:F75"/>
    <mergeCell ref="E74:F74"/>
    <mergeCell ref="B120:I120"/>
    <mergeCell ref="D112:G114"/>
    <mergeCell ref="C122:D122"/>
    <mergeCell ref="B184:C186"/>
    <mergeCell ref="D184:H186"/>
    <mergeCell ref="B202:C202"/>
    <mergeCell ref="E161:F164"/>
    <mergeCell ref="E175:G176"/>
    <mergeCell ref="B183:C183"/>
    <mergeCell ref="D183:H183"/>
    <mergeCell ref="G205:G207"/>
    <mergeCell ref="B208:C208"/>
    <mergeCell ref="G208:G215"/>
    <mergeCell ref="B209:C209"/>
    <mergeCell ref="B210:C210"/>
    <mergeCell ref="B214:C214"/>
    <mergeCell ref="B211:C211"/>
    <mergeCell ref="B212:C212"/>
    <mergeCell ref="B213:C213"/>
    <mergeCell ref="B205:C205"/>
    <mergeCell ref="B224:C224"/>
    <mergeCell ref="B227:C227"/>
    <mergeCell ref="B215:C215"/>
    <mergeCell ref="B216:C216"/>
    <mergeCell ref="B221:C221"/>
    <mergeCell ref="B222:C222"/>
    <mergeCell ref="B223:C223"/>
    <mergeCell ref="D158:D160"/>
    <mergeCell ref="E76:F76"/>
    <mergeCell ref="E73:F73"/>
    <mergeCell ref="C73:D73"/>
    <mergeCell ref="F84:G84"/>
    <mergeCell ref="C74:D74"/>
    <mergeCell ref="C76:D76"/>
    <mergeCell ref="C75:D75"/>
    <mergeCell ref="B95:I95"/>
    <mergeCell ref="B155:I155"/>
    <mergeCell ref="B91:F91"/>
    <mergeCell ref="C77:D77"/>
    <mergeCell ref="E77:F77"/>
    <mergeCell ref="D145:I146"/>
    <mergeCell ref="D148:I149"/>
    <mergeCell ref="D108:G110"/>
  </mergeCells>
  <phoneticPr fontId="3"/>
  <pageMargins left="0.70866141732283472" right="0.70866141732283472" top="0.78740157480314965" bottom="0.31496062992125984" header="0.31496062992125984" footer="0.23622047244094491"/>
  <pageSetup paperSize="9" scale="65" firstPageNumber="30" orientation="landscape" cellComments="asDisplayed" useFirstPageNumber="1" r:id="rId1"/>
  <headerFooter scaleWithDoc="0"/>
  <rowBreaks count="4" manualBreakCount="4">
    <brk id="58" max="9" man="1"/>
    <brk id="92" max="9" man="1"/>
    <brk id="153" max="9" man="1"/>
    <brk id="203"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2024-01-25T01:42:45Z</dcterms:created>
  <dcterms:modified xsi:type="dcterms:W3CDTF">2024-01-25T01:43:09Z</dcterms:modified>
  <cp:category/>
  <cp:contentStatus/>
</cp:coreProperties>
</file>