
<file path=[Content_Types].xml><?xml version="1.0" encoding="utf-8"?>
<Types xmlns="http://schemas.openxmlformats.org/package/2006/content-types">
  <Default Extension="bin" ContentType="application/vnd.openxmlformats-officedocument.spreadsheetml.printerSettings"/>
  <Default Extension="emf" ContentType="image/x-emf"/>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326"/>
  <workbookPr filterPrivacy="1"/>
  <xr:revisionPtr revIDLastSave="0" documentId="13_ncr:1_{CF2481DA-2E67-4E36-A148-7F320FE4D1CF}" xr6:coauthVersionLast="47" xr6:coauthVersionMax="47" xr10:uidLastSave="{00000000-0000-0000-0000-000000000000}"/>
  <bookViews>
    <workbookView xWindow="-120" yWindow="-120" windowWidth="29040" windowHeight="15840" tabRatio="856" xr2:uid="{00000000-000D-0000-FFFF-FFFF00000000}"/>
  </bookViews>
  <sheets>
    <sheet name="簡易計算シート（印刷用・贈与税）" sheetId="7" r:id="rId1"/>
    <sheet name="（引用元）贈与税額表" sheetId="9" r:id="rId2"/>
    <sheet name="簡易計算シート（エクセル提供用・贈与税）" sheetId="6" r:id="rId3"/>
    <sheet name="簡易計算シート（印刷用・相続税）" sheetId="8" r:id="rId4"/>
    <sheet name="簡易計算シート（相続税速算表）" sheetId="3" r:id="rId5"/>
    <sheet name="簡易計算シート（エクセル提供用・相続税）" sheetId="4" r:id="rId6"/>
  </sheets>
  <definedNames>
    <definedName name="_xlnm.Print_Area" localSheetId="5">'簡易計算シート（エクセル提供用・相続税）'!$A$1:$I$45</definedName>
    <definedName name="_xlnm.Print_Area" localSheetId="3">'簡易計算シート（印刷用・相続税）'!$A$1:$J$42</definedName>
    <definedName name="_xlnm.Print_Area" localSheetId="0">'簡易計算シート（印刷用・贈与税）'!$A$1:$I$43</definedName>
    <definedName name="_xlnm.Print_Area" localSheetId="4">'簡易計算シート（相続税速算表）'!$A$1:$G$38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P18" i="4" l="1"/>
  <c r="L18" i="4"/>
  <c r="L18" i="3"/>
  <c r="L17" i="3"/>
  <c r="L10" i="3"/>
  <c r="L11" i="3"/>
  <c r="L12" i="3"/>
  <c r="L8" i="3"/>
  <c r="L7" i="3"/>
  <c r="C31" i="6"/>
  <c r="C33" i="6" s="1"/>
  <c r="C13" i="6"/>
  <c r="C15" i="6" s="1"/>
  <c r="C32" i="6" l="1"/>
  <c r="C35" i="6" s="1"/>
  <c r="C14" i="6"/>
  <c r="C18" i="6" s="1"/>
  <c r="G38" i="4" l="1"/>
  <c r="G30" i="4"/>
  <c r="G29" i="4"/>
  <c r="G25" i="4"/>
  <c r="G32" i="4" l="1"/>
  <c r="G41" i="4" s="1"/>
  <c r="L19" i="4" s="1"/>
  <c r="M19" i="4" s="1"/>
  <c r="L20" i="4" s="1"/>
  <c r="P19" i="4" l="1"/>
  <c r="P21" i="4" s="1"/>
  <c r="P23" i="4" s="1"/>
  <c r="N19" i="4"/>
  <c r="L21" i="4" s="1"/>
  <c r="L22" i="4" s="1"/>
  <c r="L23" i="4" s="1"/>
  <c r="E44" i="4" l="1"/>
</calcChain>
</file>

<file path=xl/sharedStrings.xml><?xml version="1.0" encoding="utf-8"?>
<sst xmlns="http://schemas.openxmlformats.org/spreadsheetml/2006/main" count="282" uniqueCount="168">
  <si>
    <t>項目</t>
    <rPh sb="0" eb="2">
      <t>コウモク</t>
    </rPh>
    <phoneticPr fontId="2"/>
  </si>
  <si>
    <t>1現預金</t>
    <rPh sb="1" eb="2">
      <t>ゲン</t>
    </rPh>
    <rPh sb="2" eb="4">
      <t>ヨキン</t>
    </rPh>
    <phoneticPr fontId="2"/>
  </si>
  <si>
    <t>2有価証券</t>
    <rPh sb="1" eb="3">
      <t>ユウカ</t>
    </rPh>
    <rPh sb="3" eb="5">
      <t>ショウケン</t>
    </rPh>
    <phoneticPr fontId="2"/>
  </si>
  <si>
    <t>3土地</t>
    <rPh sb="1" eb="3">
      <t>トチ</t>
    </rPh>
    <phoneticPr fontId="2"/>
  </si>
  <si>
    <t>4建物・構築物</t>
    <rPh sb="1" eb="3">
      <t>タテモノ</t>
    </rPh>
    <rPh sb="4" eb="7">
      <t>コウチクブツ</t>
    </rPh>
    <phoneticPr fontId="2"/>
  </si>
  <si>
    <t>5農機具等</t>
    <rPh sb="1" eb="4">
      <t>ノウキグ</t>
    </rPh>
    <rPh sb="4" eb="5">
      <t>ナド</t>
    </rPh>
    <phoneticPr fontId="2"/>
  </si>
  <si>
    <t>6果樹・牛馬等</t>
    <phoneticPr fontId="2"/>
  </si>
  <si>
    <t>7貸付金・売掛金</t>
    <rPh sb="1" eb="3">
      <t>カシツケ</t>
    </rPh>
    <rPh sb="3" eb="4">
      <t>キン</t>
    </rPh>
    <rPh sb="5" eb="7">
      <t>ウリカケ</t>
    </rPh>
    <rPh sb="7" eb="8">
      <t>キン</t>
    </rPh>
    <phoneticPr fontId="2"/>
  </si>
  <si>
    <t>8借地権・商標権</t>
    <rPh sb="1" eb="4">
      <t>シャクチケン</t>
    </rPh>
    <rPh sb="5" eb="8">
      <t>ショウヒョウケン</t>
    </rPh>
    <phoneticPr fontId="2"/>
  </si>
  <si>
    <t>9相続開始前３年以内の贈与財産</t>
    <phoneticPr fontId="2"/>
  </si>
  <si>
    <t>10死亡保険金</t>
    <rPh sb="2" eb="4">
      <t>シボウ</t>
    </rPh>
    <rPh sb="4" eb="7">
      <t>ホケンキン</t>
    </rPh>
    <phoneticPr fontId="2"/>
  </si>
  <si>
    <t>11死亡退職金</t>
    <rPh sb="2" eb="4">
      <t>シボウ</t>
    </rPh>
    <rPh sb="4" eb="7">
      <t>タイショクキン</t>
    </rPh>
    <phoneticPr fontId="2"/>
  </si>
  <si>
    <t>（２）子供</t>
    <rPh sb="3" eb="5">
      <t>コドモ</t>
    </rPh>
    <phoneticPr fontId="2"/>
  </si>
  <si>
    <t>金額(万円）</t>
    <rPh sb="0" eb="2">
      <t>キンガク</t>
    </rPh>
    <rPh sb="3" eb="5">
      <t>マンエン</t>
    </rPh>
    <phoneticPr fontId="2"/>
  </si>
  <si>
    <t>(a)</t>
    <phoneticPr fontId="2"/>
  </si>
  <si>
    <t>(b)</t>
    <phoneticPr fontId="2"/>
  </si>
  <si>
    <t>(c)</t>
    <phoneticPr fontId="2"/>
  </si>
  <si>
    <t>1借入金・買掛金</t>
    <rPh sb="1" eb="3">
      <t>カリイレ</t>
    </rPh>
    <rPh sb="3" eb="4">
      <t>キン</t>
    </rPh>
    <rPh sb="5" eb="8">
      <t>カイカケキン</t>
    </rPh>
    <phoneticPr fontId="2"/>
  </si>
  <si>
    <t>2未納税金</t>
    <rPh sb="1" eb="3">
      <t>ミノウ</t>
    </rPh>
    <rPh sb="3" eb="5">
      <t>ゼイキン</t>
    </rPh>
    <phoneticPr fontId="2"/>
  </si>
  <si>
    <t>3葬式費用</t>
    <rPh sb="1" eb="3">
      <t>ソウシキ</t>
    </rPh>
    <rPh sb="3" eb="5">
      <t>ヒヨウ</t>
    </rPh>
    <phoneticPr fontId="2"/>
  </si>
  <si>
    <t>ア</t>
    <phoneticPr fontId="2"/>
  </si>
  <si>
    <t>イ</t>
    <phoneticPr fontId="2"/>
  </si>
  <si>
    <t>金額（万円）</t>
    <rPh sb="0" eb="2">
      <t>キンガク</t>
    </rPh>
    <rPh sb="3" eb="5">
      <t>マンエン</t>
    </rPh>
    <phoneticPr fontId="2"/>
  </si>
  <si>
    <t>子１人</t>
    <rPh sb="0" eb="1">
      <t>コ</t>
    </rPh>
    <rPh sb="2" eb="3">
      <t>ニン</t>
    </rPh>
    <phoneticPr fontId="2"/>
  </si>
  <si>
    <t>子２人</t>
    <rPh sb="0" eb="1">
      <t>コ</t>
    </rPh>
    <rPh sb="2" eb="3">
      <t>ニン</t>
    </rPh>
    <phoneticPr fontId="2"/>
  </si>
  <si>
    <t>子３人</t>
    <rPh sb="0" eb="1">
      <t>コ</t>
    </rPh>
    <rPh sb="2" eb="3">
      <t>ニン</t>
    </rPh>
    <phoneticPr fontId="2"/>
  </si>
  <si>
    <t>子４人</t>
    <rPh sb="0" eb="1">
      <t>コ</t>
    </rPh>
    <rPh sb="2" eb="3">
      <t>ニン</t>
    </rPh>
    <phoneticPr fontId="2"/>
  </si>
  <si>
    <t>　・シートを利用した結果から生じた損害等には一切の責任を負いかねます。</t>
    <rPh sb="6" eb="8">
      <t>リヨウ</t>
    </rPh>
    <rPh sb="10" eb="12">
      <t>ケッカ</t>
    </rPh>
    <rPh sb="14" eb="15">
      <t>ショウ</t>
    </rPh>
    <rPh sb="17" eb="19">
      <t>ソンガイ</t>
    </rPh>
    <rPh sb="19" eb="20">
      <t>ナド</t>
    </rPh>
    <rPh sb="22" eb="24">
      <t>イッサイ</t>
    </rPh>
    <rPh sb="25" eb="27">
      <t>セキニン</t>
    </rPh>
    <rPh sb="28" eb="29">
      <t>オ</t>
    </rPh>
    <phoneticPr fontId="2"/>
  </si>
  <si>
    <t>　・実際の税額計算においては、必ず税理士等の専門家にご相談ください。</t>
    <rPh sb="2" eb="4">
      <t>ジッサイ</t>
    </rPh>
    <rPh sb="5" eb="7">
      <t>ゼイガク</t>
    </rPh>
    <rPh sb="7" eb="9">
      <t>ケイサン</t>
    </rPh>
    <rPh sb="15" eb="16">
      <t>カナラ</t>
    </rPh>
    <rPh sb="17" eb="20">
      <t>ゼイリシ</t>
    </rPh>
    <rPh sb="20" eb="21">
      <t>ナド</t>
    </rPh>
    <rPh sb="22" eb="25">
      <t>センモンカ</t>
    </rPh>
    <rPh sb="27" eb="29">
      <t>ソウダン</t>
    </rPh>
    <phoneticPr fontId="2"/>
  </si>
  <si>
    <t>【はじめに】</t>
    <phoneticPr fontId="2"/>
  </si>
  <si>
    <t>相続財産総額</t>
    <rPh sb="0" eb="2">
      <t>ソウゾク</t>
    </rPh>
    <rPh sb="2" eb="4">
      <t>ザイサン</t>
    </rPh>
    <rPh sb="4" eb="6">
      <t>ソウガク</t>
    </rPh>
    <phoneticPr fontId="2"/>
  </si>
  <si>
    <t>（単位：万円）</t>
    <rPh sb="1" eb="3">
      <t>タンイ</t>
    </rPh>
    <rPh sb="4" eb="6">
      <t>マンエン</t>
    </rPh>
    <phoneticPr fontId="2"/>
  </si>
  <si>
    <t>【配偶者ありの場合】</t>
    <rPh sb="1" eb="4">
      <t>ハイグウシャ</t>
    </rPh>
    <rPh sb="7" eb="9">
      <t>バアイ</t>
    </rPh>
    <phoneticPr fontId="2"/>
  </si>
  <si>
    <t>【配偶者なしの場合】</t>
    <rPh sb="1" eb="4">
      <t>ハイグウシャ</t>
    </rPh>
    <rPh sb="7" eb="9">
      <t>バアイ</t>
    </rPh>
    <phoneticPr fontId="2"/>
  </si>
  <si>
    <t>万円</t>
    <rPh sb="0" eb="2">
      <t>マンエン</t>
    </rPh>
    <phoneticPr fontId="2"/>
  </si>
  <si>
    <t>相続税の総額（概算）は、</t>
    <rPh sb="0" eb="3">
      <t>ソウゾクゼイ</t>
    </rPh>
    <rPh sb="4" eb="6">
      <t>ソウガク</t>
    </rPh>
    <rPh sb="7" eb="9">
      <t>ガイサン</t>
    </rPh>
    <phoneticPr fontId="2"/>
  </si>
  <si>
    <t>　・税額を簡便にイメージするためのシートであり、実際の相続税額とは異なります。</t>
    <rPh sb="2" eb="3">
      <t>ゼイ</t>
    </rPh>
    <rPh sb="3" eb="4">
      <t>ガク</t>
    </rPh>
    <rPh sb="5" eb="7">
      <t>カンベン</t>
    </rPh>
    <rPh sb="24" eb="26">
      <t>ジッサイ</t>
    </rPh>
    <rPh sb="27" eb="29">
      <t>ソウゾク</t>
    </rPh>
    <rPh sb="29" eb="31">
      <t>ゼイガク</t>
    </rPh>
    <rPh sb="33" eb="34">
      <t>コト</t>
    </rPh>
    <phoneticPr fontId="2"/>
  </si>
  <si>
    <t>税額簡易計算シート（相続税）</t>
    <rPh sb="0" eb="2">
      <t>ゼイガク</t>
    </rPh>
    <rPh sb="2" eb="4">
      <t>カンイ</t>
    </rPh>
    <rPh sb="4" eb="6">
      <t>ケイサン</t>
    </rPh>
    <rPh sb="10" eb="13">
      <t>ソウゾクゼイ</t>
    </rPh>
    <phoneticPr fontId="2"/>
  </si>
  <si>
    <t>※各相続人が法定相続分に応じて相続財産を取得した場合の相続税総額
※基礎控除及び配偶者の税額軽減のみ考慮</t>
    <rPh sb="1" eb="4">
      <t>カクソウゾク</t>
    </rPh>
    <rPh sb="4" eb="5">
      <t>ニン</t>
    </rPh>
    <rPh sb="6" eb="8">
      <t>ホウテイ</t>
    </rPh>
    <rPh sb="8" eb="10">
      <t>ソウゾク</t>
    </rPh>
    <rPh sb="10" eb="11">
      <t>ブン</t>
    </rPh>
    <rPh sb="12" eb="13">
      <t>オウ</t>
    </rPh>
    <rPh sb="15" eb="17">
      <t>ソウゾク</t>
    </rPh>
    <rPh sb="17" eb="19">
      <t>ザイサン</t>
    </rPh>
    <rPh sb="20" eb="22">
      <t>シュトク</t>
    </rPh>
    <rPh sb="24" eb="26">
      <t>バアイ</t>
    </rPh>
    <rPh sb="27" eb="30">
      <t>ソウゾクゼイ</t>
    </rPh>
    <rPh sb="30" eb="32">
      <t>ソウガク</t>
    </rPh>
    <rPh sb="34" eb="36">
      <t>キソ</t>
    </rPh>
    <rPh sb="36" eb="38">
      <t>コウジョ</t>
    </rPh>
    <rPh sb="38" eb="39">
      <t>オヨ</t>
    </rPh>
    <rPh sb="40" eb="43">
      <t>ハイグウシャ</t>
    </rPh>
    <rPh sb="44" eb="46">
      <t>ゼイガク</t>
    </rPh>
    <rPh sb="46" eb="48">
      <t>ケイゲン</t>
    </rPh>
    <rPh sb="50" eb="52">
      <t>コウリョ</t>
    </rPh>
    <phoneticPr fontId="2"/>
  </si>
  <si>
    <t>　・税額を簡便にイメージするためのシートであり、実際の贈与税額とは異なります。</t>
    <rPh sb="2" eb="3">
      <t>ゼイ</t>
    </rPh>
    <rPh sb="3" eb="4">
      <t>ガク</t>
    </rPh>
    <rPh sb="5" eb="7">
      <t>カンベン</t>
    </rPh>
    <rPh sb="24" eb="26">
      <t>ジッサイ</t>
    </rPh>
    <rPh sb="27" eb="29">
      <t>ゾウヨ</t>
    </rPh>
    <rPh sb="29" eb="31">
      <t>ゼイガク</t>
    </rPh>
    <rPh sb="33" eb="34">
      <t>コト</t>
    </rPh>
    <phoneticPr fontId="2"/>
  </si>
  <si>
    <t>　・相続時精算課税制度などの特例には対応していません。</t>
    <rPh sb="2" eb="4">
      <t>ソウゾク</t>
    </rPh>
    <rPh sb="4" eb="5">
      <t>ジ</t>
    </rPh>
    <rPh sb="5" eb="7">
      <t>セイサン</t>
    </rPh>
    <rPh sb="7" eb="9">
      <t>カゼイ</t>
    </rPh>
    <rPh sb="9" eb="11">
      <t>セイド</t>
    </rPh>
    <rPh sb="14" eb="16">
      <t>トクレイ</t>
    </rPh>
    <rPh sb="18" eb="20">
      <t>タイオウ</t>
    </rPh>
    <phoneticPr fontId="2"/>
  </si>
  <si>
    <t>　・子供５名以上には対応していません。</t>
    <rPh sb="2" eb="4">
      <t>コドモ</t>
    </rPh>
    <rPh sb="5" eb="6">
      <t>メイ</t>
    </rPh>
    <rPh sb="6" eb="8">
      <t>イジョウ</t>
    </rPh>
    <rPh sb="10" eb="12">
      <t>タイオウ</t>
    </rPh>
    <phoneticPr fontId="2"/>
  </si>
  <si>
    <t>a贈与額</t>
    <rPh sb="1" eb="3">
      <t>ゾウヨ</t>
    </rPh>
    <rPh sb="3" eb="4">
      <t>ガク</t>
    </rPh>
    <phoneticPr fontId="2"/>
  </si>
  <si>
    <t>b基礎控除</t>
    <rPh sb="1" eb="3">
      <t>キソ</t>
    </rPh>
    <rPh sb="3" eb="5">
      <t>コウジョ</t>
    </rPh>
    <phoneticPr fontId="2"/>
  </si>
  <si>
    <t>c課税価格</t>
    <rPh sb="1" eb="3">
      <t>カゼイ</t>
    </rPh>
    <rPh sb="3" eb="5">
      <t>カカク</t>
    </rPh>
    <phoneticPr fontId="2"/>
  </si>
  <si>
    <t>（定額）</t>
    <rPh sb="1" eb="3">
      <t>テイガク</t>
    </rPh>
    <phoneticPr fontId="2"/>
  </si>
  <si>
    <t>d税率</t>
    <rPh sb="1" eb="3">
      <t>ゼイリツ</t>
    </rPh>
    <phoneticPr fontId="2"/>
  </si>
  <si>
    <t>e控除額</t>
    <rPh sb="1" eb="3">
      <t>コウジョ</t>
    </rPh>
    <rPh sb="3" eb="4">
      <t>ガク</t>
    </rPh>
    <phoneticPr fontId="2"/>
  </si>
  <si>
    <t>１　親から２０歳以上の子への贈与（直系尊属から直系卑属）の場合　【特例贈与】</t>
    <rPh sb="2" eb="3">
      <t>オヤ</t>
    </rPh>
    <rPh sb="7" eb="8">
      <t>サイ</t>
    </rPh>
    <rPh sb="8" eb="10">
      <t>イジョウ</t>
    </rPh>
    <rPh sb="11" eb="12">
      <t>コ</t>
    </rPh>
    <rPh sb="14" eb="16">
      <t>ゾウヨ</t>
    </rPh>
    <rPh sb="17" eb="19">
      <t>チョッケイ</t>
    </rPh>
    <rPh sb="19" eb="21">
      <t>ソンゾク</t>
    </rPh>
    <rPh sb="23" eb="25">
      <t>チョッケイ</t>
    </rPh>
    <rPh sb="25" eb="27">
      <t>ヒゾク</t>
    </rPh>
    <rPh sb="29" eb="31">
      <t>バアイ</t>
    </rPh>
    <rPh sb="33" eb="35">
      <t>トクレイ</t>
    </rPh>
    <rPh sb="35" eb="37">
      <t>ゾウヨ</t>
    </rPh>
    <phoneticPr fontId="2"/>
  </si>
  <si>
    <t>２　上記１以外の場合　【一般税率】</t>
    <rPh sb="2" eb="4">
      <t>ジョウキ</t>
    </rPh>
    <rPh sb="5" eb="7">
      <t>イガイ</t>
    </rPh>
    <rPh sb="8" eb="10">
      <t>バアイ</t>
    </rPh>
    <rPh sb="12" eb="14">
      <t>イッパン</t>
    </rPh>
    <rPh sb="14" eb="16">
      <t>ゼイリツ</t>
    </rPh>
    <phoneticPr fontId="2"/>
  </si>
  <si>
    <t>１　法定相続人を把握します。それぞれ入力してください</t>
    <rPh sb="2" eb="4">
      <t>ホウテイ</t>
    </rPh>
    <rPh sb="4" eb="6">
      <t>ソウゾク</t>
    </rPh>
    <rPh sb="6" eb="7">
      <t>ニン</t>
    </rPh>
    <rPh sb="8" eb="10">
      <t>ハアク</t>
    </rPh>
    <rPh sb="18" eb="20">
      <t>ニュウリョク</t>
    </rPh>
    <phoneticPr fontId="2"/>
  </si>
  <si>
    <t>金額(万円）</t>
    <rPh sb="0" eb="2">
      <t>キンガク</t>
    </rPh>
    <rPh sb="3" eb="4">
      <t>マン</t>
    </rPh>
    <rPh sb="4" eb="5">
      <t>エン</t>
    </rPh>
    <phoneticPr fontId="2"/>
  </si>
  <si>
    <t>（＝ｃ×ｄ－e）</t>
    <phoneticPr fontId="2"/>
  </si>
  <si>
    <t>　定額</t>
    <rPh sb="1" eb="3">
      <t>テイガク</t>
    </rPh>
    <phoneticPr fontId="2"/>
  </si>
  <si>
    <t xml:space="preserve"> ＝ａ－ｂ</t>
    <phoneticPr fontId="2"/>
  </si>
  <si>
    <t xml:space="preserve"> 課税価格を基に、下表から算出</t>
    <rPh sb="1" eb="3">
      <t>カゼイ</t>
    </rPh>
    <rPh sb="3" eb="5">
      <t>カカク</t>
    </rPh>
    <rPh sb="6" eb="7">
      <t>モト</t>
    </rPh>
    <rPh sb="9" eb="10">
      <t>シタ</t>
    </rPh>
    <rPh sb="10" eb="11">
      <t>ヒョウ</t>
    </rPh>
    <rPh sb="13" eb="15">
      <t>サンシュツ</t>
    </rPh>
    <phoneticPr fontId="2"/>
  </si>
  <si>
    <t>贈与税額（万円）</t>
    <rPh sb="0" eb="3">
      <t>ゾウヨゼイ</t>
    </rPh>
    <rPh sb="3" eb="4">
      <t>ガク</t>
    </rPh>
    <rPh sb="5" eb="7">
      <t>マンエン</t>
    </rPh>
    <phoneticPr fontId="2"/>
  </si>
  <si>
    <t>税額簡易計算シート（贈与税）</t>
    <rPh sb="0" eb="2">
      <t>ゼイガク</t>
    </rPh>
    <rPh sb="2" eb="4">
      <t>カンイ</t>
    </rPh>
    <rPh sb="4" eb="6">
      <t>ケイサン</t>
    </rPh>
    <rPh sb="10" eb="13">
      <t>ゾウヨゼイ</t>
    </rPh>
    <phoneticPr fontId="2"/>
  </si>
  <si>
    <t>←　① 受贈者ごとの１月１日～１２月３１日の合計額を記入</t>
    <rPh sb="4" eb="7">
      <t>ジュゾウシャ</t>
    </rPh>
    <rPh sb="11" eb="12">
      <t>ガツ</t>
    </rPh>
    <rPh sb="13" eb="14">
      <t>ニチ</t>
    </rPh>
    <rPh sb="17" eb="18">
      <t>ガツ</t>
    </rPh>
    <rPh sb="20" eb="21">
      <t>ニチ</t>
    </rPh>
    <rPh sb="22" eb="24">
      <t>ゴウケイ</t>
    </rPh>
    <rPh sb="24" eb="25">
      <t>ガク</t>
    </rPh>
    <rPh sb="26" eb="28">
      <t>キニュウ</t>
    </rPh>
    <phoneticPr fontId="2"/>
  </si>
  <si>
    <t>←　② ａ－ｂを記入</t>
    <rPh sb="7" eb="9">
      <t>キニュウ</t>
    </rPh>
    <phoneticPr fontId="2"/>
  </si>
  <si>
    <t>←　⑤ ｃ×ｄ－eを記入</t>
    <rPh sb="10" eb="12">
      <t>キニュウ</t>
    </rPh>
    <phoneticPr fontId="2"/>
  </si>
  <si>
    <t>ａ贈与額</t>
    <rPh sb="1" eb="3">
      <t>ゾウヨ</t>
    </rPh>
    <rPh sb="3" eb="4">
      <t>ガク</t>
    </rPh>
    <phoneticPr fontId="2"/>
  </si>
  <si>
    <t>ｂ基礎控除</t>
    <rPh sb="1" eb="3">
      <t>キソ</t>
    </rPh>
    <rPh sb="3" eb="5">
      <t>コウジョ</t>
    </rPh>
    <phoneticPr fontId="2"/>
  </si>
  <si>
    <t>ｃ課税価格</t>
    <rPh sb="1" eb="3">
      <t>カゼイ</t>
    </rPh>
    <rPh sb="3" eb="5">
      <t>カカク</t>
    </rPh>
    <phoneticPr fontId="2"/>
  </si>
  <si>
    <t>ｄ税率</t>
    <rPh sb="1" eb="3">
      <t>ゼイリツ</t>
    </rPh>
    <phoneticPr fontId="2"/>
  </si>
  <si>
    <t>ｅ控除額</t>
    <rPh sb="1" eb="3">
      <t>コウジョ</t>
    </rPh>
    <rPh sb="3" eb="4">
      <t>ガク</t>
    </rPh>
    <phoneticPr fontId="2"/>
  </si>
  <si>
    <t>（参考：贈与税速算表）</t>
    <rPh sb="1" eb="3">
      <t>サンコウ</t>
    </rPh>
    <rPh sb="4" eb="7">
      <t>ゾウヨゼイ</t>
    </rPh>
    <rPh sb="7" eb="9">
      <t>ソクサン</t>
    </rPh>
    <rPh sb="9" eb="10">
      <t>ヒョウ</t>
    </rPh>
    <phoneticPr fontId="2"/>
  </si>
  <si>
    <t>←　① 受け取る人ごとの１月１日～１２月３１日の合計額を記入</t>
    <rPh sb="4" eb="5">
      <t>ウ</t>
    </rPh>
    <rPh sb="6" eb="7">
      <t>ト</t>
    </rPh>
    <rPh sb="8" eb="9">
      <t>ヒト</t>
    </rPh>
    <rPh sb="13" eb="14">
      <t>ガツ</t>
    </rPh>
    <rPh sb="15" eb="16">
      <t>ニチ</t>
    </rPh>
    <rPh sb="19" eb="20">
      <t>ガツ</t>
    </rPh>
    <rPh sb="22" eb="23">
      <t>ニチ</t>
    </rPh>
    <rPh sb="24" eb="26">
      <t>ゴウケイ</t>
    </rPh>
    <rPh sb="26" eb="27">
      <t>ガク</t>
    </rPh>
    <rPh sb="28" eb="30">
      <t>キニュウ</t>
    </rPh>
    <phoneticPr fontId="2"/>
  </si>
  <si>
    <t>←受け取る人ごとの1月1日～12月31日の合計額を入力してください</t>
    <rPh sb="1" eb="2">
      <t>ウ</t>
    </rPh>
    <rPh sb="3" eb="4">
      <t>ト</t>
    </rPh>
    <rPh sb="5" eb="6">
      <t>ヒト</t>
    </rPh>
    <rPh sb="10" eb="11">
      <t>ガツ</t>
    </rPh>
    <rPh sb="12" eb="13">
      <t>ニチ</t>
    </rPh>
    <rPh sb="16" eb="17">
      <t>ガツ</t>
    </rPh>
    <rPh sb="19" eb="20">
      <t>ニチ</t>
    </rPh>
    <rPh sb="21" eb="23">
      <t>ゴウケイ</t>
    </rPh>
    <rPh sb="23" eb="24">
      <t>ガク</t>
    </rPh>
    <rPh sb="25" eb="27">
      <t>ニュウリョク</t>
    </rPh>
    <phoneticPr fontId="2"/>
  </si>
  <si>
    <t>（１）配偶者</t>
    <rPh sb="3" eb="6">
      <t>ハイグウシャ</t>
    </rPh>
    <phoneticPr fontId="2"/>
  </si>
  <si>
    <t>①現預金</t>
    <rPh sb="1" eb="2">
      <t>ゲン</t>
    </rPh>
    <rPh sb="2" eb="4">
      <t>ヨキン</t>
    </rPh>
    <phoneticPr fontId="2"/>
  </si>
  <si>
    <t>②有価証券</t>
    <rPh sb="1" eb="3">
      <t>ユウカ</t>
    </rPh>
    <rPh sb="3" eb="5">
      <t>ショウケン</t>
    </rPh>
    <phoneticPr fontId="2"/>
  </si>
  <si>
    <t>③土地</t>
    <rPh sb="1" eb="3">
      <t>トチ</t>
    </rPh>
    <phoneticPr fontId="2"/>
  </si>
  <si>
    <t>④建物・構築物</t>
    <rPh sb="1" eb="3">
      <t>タテモノ</t>
    </rPh>
    <rPh sb="4" eb="7">
      <t>コウチクブツ</t>
    </rPh>
    <phoneticPr fontId="2"/>
  </si>
  <si>
    <t>⑨相続開始前３年以内の贈与財産</t>
    <phoneticPr fontId="2"/>
  </si>
  <si>
    <t>⑤農機具等</t>
    <rPh sb="1" eb="4">
      <t>ノウキグ</t>
    </rPh>
    <rPh sb="4" eb="5">
      <t>ナド</t>
    </rPh>
    <phoneticPr fontId="2"/>
  </si>
  <si>
    <t>⑥果樹・牛馬等</t>
    <phoneticPr fontId="2"/>
  </si>
  <si>
    <t>⑦貸付金・売掛金</t>
    <rPh sb="1" eb="3">
      <t>カシツケ</t>
    </rPh>
    <rPh sb="3" eb="4">
      <t>キン</t>
    </rPh>
    <rPh sb="5" eb="7">
      <t>ウリカケ</t>
    </rPh>
    <rPh sb="7" eb="8">
      <t>キン</t>
    </rPh>
    <phoneticPr fontId="2"/>
  </si>
  <si>
    <t>⑧借地権・商標権</t>
    <rPh sb="1" eb="4">
      <t>シャクチケン</t>
    </rPh>
    <rPh sb="5" eb="8">
      <t>ショウヒョウケン</t>
    </rPh>
    <phoneticPr fontId="2"/>
  </si>
  <si>
    <t>３　上の①～⑨全て合計して、右に記入してください</t>
    <rPh sb="2" eb="3">
      <t>ウエ</t>
    </rPh>
    <rPh sb="7" eb="8">
      <t>スベ</t>
    </rPh>
    <rPh sb="9" eb="11">
      <t>ゴウケイ</t>
    </rPh>
    <rPh sb="14" eb="15">
      <t>ミギ</t>
    </rPh>
    <rPh sb="16" eb="18">
      <t>キニュウ</t>
    </rPh>
    <phoneticPr fontId="2"/>
  </si>
  <si>
    <t>（法定相続人の数）</t>
    <rPh sb="1" eb="3">
      <t>ホウテイ</t>
    </rPh>
    <rPh sb="3" eb="5">
      <t>ソウゾク</t>
    </rPh>
    <rPh sb="5" eb="6">
      <t>ニン</t>
    </rPh>
    <rPh sb="7" eb="8">
      <t>カズ</t>
    </rPh>
    <phoneticPr fontId="2"/>
  </si>
  <si>
    <t>(d)</t>
    <phoneticPr fontId="2"/>
  </si>
  <si>
    <t>１　配偶者の有無、子供の人数、法定相続人の数を記入してください。</t>
    <rPh sb="2" eb="5">
      <t>ハイグウシャ</t>
    </rPh>
    <rPh sb="6" eb="8">
      <t>ウム</t>
    </rPh>
    <rPh sb="9" eb="11">
      <t>コドモ</t>
    </rPh>
    <rPh sb="12" eb="14">
      <t>ニンズウ</t>
    </rPh>
    <rPh sb="15" eb="17">
      <t>ホウテイ</t>
    </rPh>
    <rPh sb="17" eb="19">
      <t>ソウゾク</t>
    </rPh>
    <rPh sb="19" eb="20">
      <t>ニン</t>
    </rPh>
    <rPh sb="21" eb="22">
      <t>カズ</t>
    </rPh>
    <rPh sb="23" eb="25">
      <t>キニュウ</t>
    </rPh>
    <phoneticPr fontId="2"/>
  </si>
  <si>
    <t>配偶者と子供の数を合計＝</t>
    <rPh sb="0" eb="3">
      <t>ハイグウシャ</t>
    </rPh>
    <rPh sb="4" eb="6">
      <t>コドモ</t>
    </rPh>
    <rPh sb="7" eb="8">
      <t>カズ</t>
    </rPh>
    <rPh sb="9" eb="11">
      <t>ゴウケイ</t>
    </rPh>
    <phoneticPr fontId="2"/>
  </si>
  <si>
    <t>万円</t>
    <rPh sb="0" eb="2">
      <t>マンエン</t>
    </rPh>
    <phoneticPr fontId="2"/>
  </si>
  <si>
    <t>⑩死亡保険金（万円）</t>
    <rPh sb="1" eb="3">
      <t>シボウ</t>
    </rPh>
    <rPh sb="3" eb="6">
      <t>ホケンキン</t>
    </rPh>
    <rPh sb="7" eb="9">
      <t>マンエン</t>
    </rPh>
    <phoneticPr fontId="2"/>
  </si>
  <si>
    <t>⑪死亡退職金（万円）</t>
    <rPh sb="1" eb="3">
      <t>シボウ</t>
    </rPh>
    <rPh sb="3" eb="6">
      <t>タイショクキン</t>
    </rPh>
    <rPh sb="7" eb="9">
      <t>マンエン</t>
    </rPh>
    <phoneticPr fontId="2"/>
  </si>
  <si>
    <t>２　下表①～⑪を記入して下さい</t>
    <rPh sb="2" eb="4">
      <t>カヒョウ</t>
    </rPh>
    <rPh sb="8" eb="10">
      <t>キニュウ</t>
    </rPh>
    <rPh sb="12" eb="13">
      <t>クダ</t>
    </rPh>
    <phoneticPr fontId="2"/>
  </si>
  <si>
    <t>⑫借入金・買掛金</t>
    <rPh sb="1" eb="3">
      <t>カリイレ</t>
    </rPh>
    <rPh sb="3" eb="4">
      <t>キン</t>
    </rPh>
    <rPh sb="5" eb="8">
      <t>カイカケキン</t>
    </rPh>
    <phoneticPr fontId="2"/>
  </si>
  <si>
    <t>⑬未納税金</t>
    <rPh sb="1" eb="3">
      <t>ミノウ</t>
    </rPh>
    <rPh sb="3" eb="5">
      <t>ゼイキン</t>
    </rPh>
    <phoneticPr fontId="2"/>
  </si>
  <si>
    <t>⑭葬式費用</t>
    <rPh sb="1" eb="3">
      <t>ソウシキ</t>
    </rPh>
    <rPh sb="3" eb="5">
      <t>ヒヨウ</t>
    </rPh>
    <phoneticPr fontId="2"/>
  </si>
  <si>
    <t>７　下表の⑫～⑭を記入して、合計額を右に記入してください</t>
    <rPh sb="2" eb="4">
      <t>カヒョウ</t>
    </rPh>
    <rPh sb="9" eb="11">
      <t>キニュウ</t>
    </rPh>
    <rPh sb="14" eb="16">
      <t>ゴウケイ</t>
    </rPh>
    <rPh sb="16" eb="17">
      <t>ガク</t>
    </rPh>
    <rPh sb="18" eb="19">
      <t>ミギ</t>
    </rPh>
    <rPh sb="20" eb="22">
      <t>キニュウ</t>
    </rPh>
    <phoneticPr fontId="2"/>
  </si>
  <si>
    <t>=５０００－（３０００＋６００×２）＝８００</t>
    <phoneticPr fontId="2"/>
  </si>
  <si>
    <t>母</t>
    <rPh sb="0" eb="1">
      <t>ハハ</t>
    </rPh>
    <phoneticPr fontId="2"/>
  </si>
  <si>
    <t>子</t>
    <rPh sb="0" eb="1">
      <t>コ</t>
    </rPh>
    <phoneticPr fontId="2"/>
  </si>
  <si>
    <t>１/２</t>
    <phoneticPr fontId="2"/>
  </si>
  <si>
    <t>控除</t>
    <rPh sb="0" eb="2">
      <t>コウジョ</t>
    </rPh>
    <phoneticPr fontId="2"/>
  </si>
  <si>
    <t>子２人</t>
    <rPh sb="0" eb="1">
      <t>コ</t>
    </rPh>
    <rPh sb="2" eb="3">
      <t>ニン</t>
    </rPh>
    <phoneticPr fontId="2"/>
  </si>
  <si>
    <t>子１人</t>
    <rPh sb="0" eb="1">
      <t>コ</t>
    </rPh>
    <rPh sb="2" eb="3">
      <t>ニン</t>
    </rPh>
    <phoneticPr fontId="2"/>
  </si>
  <si>
    <t>１/4</t>
    <phoneticPr fontId="2"/>
  </si>
  <si>
    <t>=５０００－（３０００＋６００×３）＝２００</t>
    <phoneticPr fontId="2"/>
  </si>
  <si>
    <t>=５０００－（３０００＋６００×４）＝０</t>
    <phoneticPr fontId="2"/>
  </si>
  <si>
    <t>=５００００－（３０００＋６００×２）＝４５８００</t>
    <phoneticPr fontId="2"/>
  </si>
  <si>
    <t>法定相続人の数</t>
    <rPh sb="0" eb="2">
      <t>ホウテイ</t>
    </rPh>
    <rPh sb="2" eb="4">
      <t>ソウゾク</t>
    </rPh>
    <rPh sb="4" eb="5">
      <t>ニン</t>
    </rPh>
    <rPh sb="6" eb="7">
      <t>カズ</t>
    </rPh>
    <phoneticPr fontId="2"/>
  </si>
  <si>
    <t>控除後額</t>
    <rPh sb="0" eb="2">
      <t>コウジョ</t>
    </rPh>
    <rPh sb="2" eb="3">
      <t>ゴ</t>
    </rPh>
    <rPh sb="3" eb="4">
      <t>ガク</t>
    </rPh>
    <phoneticPr fontId="2"/>
  </si>
  <si>
    <t>【計算用 配偶者あり】</t>
    <rPh sb="1" eb="4">
      <t>ケイサンヨウ</t>
    </rPh>
    <rPh sb="5" eb="8">
      <t>ハイグウシャ</t>
    </rPh>
    <phoneticPr fontId="2"/>
  </si>
  <si>
    <t>子計算税額</t>
    <rPh sb="0" eb="1">
      <t>コ</t>
    </rPh>
    <rPh sb="3" eb="5">
      <t>ゼイガク</t>
    </rPh>
    <phoneticPr fontId="2"/>
  </si>
  <si>
    <t>配偶者計算税額</t>
    <rPh sb="0" eb="2">
      <t>ハイグウ</t>
    </rPh>
    <rPh sb="2" eb="3">
      <t>シャ</t>
    </rPh>
    <rPh sb="5" eb="7">
      <t>ゼイガク</t>
    </rPh>
    <phoneticPr fontId="2"/>
  </si>
  <si>
    <t>計算税額合計</t>
    <rPh sb="0" eb="2">
      <t>ケイサン</t>
    </rPh>
    <rPh sb="2" eb="4">
      <t>ゼイガク</t>
    </rPh>
    <rPh sb="4" eb="6">
      <t>ゴウケイ</t>
    </rPh>
    <phoneticPr fontId="2"/>
  </si>
  <si>
    <t>法定相続時総納税額</t>
    <rPh sb="0" eb="2">
      <t>ホウテイ</t>
    </rPh>
    <rPh sb="2" eb="4">
      <t>ソウゾク</t>
    </rPh>
    <rPh sb="4" eb="5">
      <t>ジ</t>
    </rPh>
    <rPh sb="5" eb="6">
      <t>ソウ</t>
    </rPh>
    <rPh sb="6" eb="8">
      <t>ノウゼイ</t>
    </rPh>
    <rPh sb="8" eb="9">
      <t>ガク</t>
    </rPh>
    <phoneticPr fontId="2"/>
  </si>
  <si>
    <t>【計算用 配偶者なし】</t>
    <rPh sb="1" eb="4">
      <t>ケイサンヨウ</t>
    </rPh>
    <rPh sb="5" eb="8">
      <t>ハイグウシャ</t>
    </rPh>
    <phoneticPr fontId="2"/>
  </si>
  <si>
    <t>(自動集計)1+2+3+4+5+6+7+8+9=</t>
    <rPh sb="1" eb="3">
      <t>ジドウ</t>
    </rPh>
    <rPh sb="3" eb="5">
      <t>シュウケイ</t>
    </rPh>
    <phoneticPr fontId="2"/>
  </si>
  <si>
    <t>（プラスの財産）</t>
    <rPh sb="5" eb="7">
      <t>ザイサン</t>
    </rPh>
    <phoneticPr fontId="2"/>
  </si>
  <si>
    <t>（マイナスの財産）</t>
    <rPh sb="6" eb="8">
      <t>ザイサン</t>
    </rPh>
    <phoneticPr fontId="2"/>
  </si>
  <si>
    <t>（自動集計）プラスの財産の総額は、(a)+(b)+(c)＝</t>
    <rPh sb="0" eb="2">
      <t>ジドウ</t>
    </rPh>
    <rPh sb="2" eb="4">
      <t>シュウケイ</t>
    </rPh>
    <rPh sb="9" eb="11">
      <t>ザイサン</t>
    </rPh>
    <rPh sb="11" eb="13">
      <t>ソウガク</t>
    </rPh>
    <phoneticPr fontId="2"/>
  </si>
  <si>
    <t>（自動集計）1+2+3＝</t>
    <rPh sb="0" eb="2">
      <t>ジドウ</t>
    </rPh>
    <rPh sb="2" eb="4">
      <t>シュウケイ</t>
    </rPh>
    <phoneticPr fontId="2"/>
  </si>
  <si>
    <t>（自動集計）相続財産総額は、ア－イ＝</t>
    <rPh sb="0" eb="2">
      <t>ジドウ</t>
    </rPh>
    <rPh sb="2" eb="4">
      <t>シュウケイ</t>
    </rPh>
    <rPh sb="5" eb="6">
      <t>ソウゾク</t>
    </rPh>
    <rPh sb="6" eb="8">
      <t>ザイサン</t>
    </rPh>
    <rPh sb="9" eb="11">
      <t>ソウガク</t>
    </rPh>
    <phoneticPr fontId="2"/>
  </si>
  <si>
    <t>２　相続財産の総額を計算します。空欄を埋めてください。</t>
    <rPh sb="2" eb="4">
      <t>ソウゾク</t>
    </rPh>
    <rPh sb="4" eb="6">
      <t>ザイサン</t>
    </rPh>
    <rPh sb="7" eb="9">
      <t>ソウガク</t>
    </rPh>
    <rPh sb="10" eb="12">
      <t>ケイサン</t>
    </rPh>
    <rPh sb="16" eb="18">
      <t>クウラン</t>
    </rPh>
    <rPh sb="19" eb="20">
      <t>ウ</t>
    </rPh>
    <phoneticPr fontId="2"/>
  </si>
  <si>
    <t>人</t>
    <rPh sb="0" eb="1">
      <t>ニン</t>
    </rPh>
    <phoneticPr fontId="2"/>
  </si>
  <si>
    <t>あり</t>
  </si>
  <si>
    <t>基礎控除後
の課税価格</t>
    <rPh sb="0" eb="2">
      <t>キソ</t>
    </rPh>
    <rPh sb="2" eb="4">
      <t>コウジョ</t>
    </rPh>
    <rPh sb="4" eb="5">
      <t>ゴ</t>
    </rPh>
    <rPh sb="7" eb="9">
      <t>カゼイ</t>
    </rPh>
    <rPh sb="9" eb="11">
      <t>カカク</t>
    </rPh>
    <phoneticPr fontId="2"/>
  </si>
  <si>
    <t>控除額</t>
    <rPh sb="0" eb="2">
      <t>コウジョ</t>
    </rPh>
    <rPh sb="2" eb="3">
      <t>ガク</t>
    </rPh>
    <phoneticPr fontId="2"/>
  </si>
  <si>
    <t>税　率</t>
    <rPh sb="0" eb="1">
      <t>ゼイ</t>
    </rPh>
    <rPh sb="2" eb="3">
      <t>リツ</t>
    </rPh>
    <phoneticPr fontId="2"/>
  </si>
  <si>
    <t>ー</t>
    <phoneticPr fontId="2"/>
  </si>
  <si>
    <t>200万円
以下</t>
    <rPh sb="3" eb="5">
      <t>マンエン</t>
    </rPh>
    <rPh sb="6" eb="8">
      <t>イカ</t>
    </rPh>
    <phoneticPr fontId="2"/>
  </si>
  <si>
    <t>400万円
以下</t>
    <rPh sb="3" eb="5">
      <t>マンエン</t>
    </rPh>
    <rPh sb="6" eb="8">
      <t>イカ</t>
    </rPh>
    <phoneticPr fontId="2"/>
  </si>
  <si>
    <t>600万円
以下</t>
    <rPh sb="3" eb="5">
      <t>マンエン</t>
    </rPh>
    <rPh sb="6" eb="8">
      <t>イカ</t>
    </rPh>
    <phoneticPr fontId="2"/>
  </si>
  <si>
    <t>1,000万円
以下</t>
    <rPh sb="5" eb="7">
      <t>マンエン</t>
    </rPh>
    <rPh sb="8" eb="10">
      <t>イカ</t>
    </rPh>
    <phoneticPr fontId="2"/>
  </si>
  <si>
    <t>1,500万円
以下</t>
    <rPh sb="5" eb="7">
      <t>マンエン</t>
    </rPh>
    <rPh sb="8" eb="10">
      <t>イカ</t>
    </rPh>
    <phoneticPr fontId="2"/>
  </si>
  <si>
    <t>3,000万円
以下</t>
    <rPh sb="5" eb="7">
      <t>マンエン</t>
    </rPh>
    <rPh sb="8" eb="10">
      <t>イカ</t>
    </rPh>
    <phoneticPr fontId="2"/>
  </si>
  <si>
    <t>4,500万円
以下</t>
    <rPh sb="5" eb="7">
      <t>マンエン</t>
    </rPh>
    <rPh sb="8" eb="10">
      <t>イカ</t>
    </rPh>
    <phoneticPr fontId="2"/>
  </si>
  <si>
    <t>4,500万円
超</t>
    <rPh sb="5" eb="7">
      <t>マンエン</t>
    </rPh>
    <rPh sb="8" eb="9">
      <t>チョウ</t>
    </rPh>
    <phoneticPr fontId="2"/>
  </si>
  <si>
    <t>←　③ 課税価格を基に、下表税率（黄色）から転記</t>
    <rPh sb="4" eb="6">
      <t>カゼイ</t>
    </rPh>
    <rPh sb="6" eb="8">
      <t>カカク</t>
    </rPh>
    <rPh sb="9" eb="10">
      <t>モト</t>
    </rPh>
    <rPh sb="12" eb="13">
      <t>シタ</t>
    </rPh>
    <rPh sb="13" eb="14">
      <t>ヒョウ</t>
    </rPh>
    <rPh sb="14" eb="16">
      <t>ゼイリツ</t>
    </rPh>
    <rPh sb="17" eb="19">
      <t>キイロ</t>
    </rPh>
    <rPh sb="22" eb="24">
      <t>テンキ</t>
    </rPh>
    <phoneticPr fontId="2"/>
  </si>
  <si>
    <t>←　④ 課税価格を基に、下表控除額（青色）から転記</t>
    <rPh sb="4" eb="6">
      <t>カゼイ</t>
    </rPh>
    <rPh sb="6" eb="8">
      <t>カカク</t>
    </rPh>
    <rPh sb="9" eb="10">
      <t>モト</t>
    </rPh>
    <rPh sb="12" eb="14">
      <t>カヒョウ</t>
    </rPh>
    <rPh sb="14" eb="16">
      <t>コウジョ</t>
    </rPh>
    <rPh sb="16" eb="17">
      <t>ガク</t>
    </rPh>
    <rPh sb="18" eb="20">
      <t>アオイロ</t>
    </rPh>
    <rPh sb="23" eb="25">
      <t>テンキ</t>
    </rPh>
    <phoneticPr fontId="2"/>
  </si>
  <si>
    <t>300万円
以下</t>
    <rPh sb="3" eb="5">
      <t>マンエン</t>
    </rPh>
    <rPh sb="6" eb="8">
      <t>イカ</t>
    </rPh>
    <phoneticPr fontId="2"/>
  </si>
  <si>
    <t>3,000万円
超</t>
    <rPh sb="5" eb="7">
      <t>マンエン</t>
    </rPh>
    <rPh sb="8" eb="9">
      <t>チョウ</t>
    </rPh>
    <phoneticPr fontId="2"/>
  </si>
  <si>
    <t>400万円</t>
    <rPh sb="3" eb="5">
      <t>マンエン</t>
    </rPh>
    <phoneticPr fontId="2"/>
  </si>
  <si>
    <t>415万円</t>
    <rPh sb="3" eb="5">
      <t>マンエン</t>
    </rPh>
    <phoneticPr fontId="2"/>
  </si>
  <si>
    <t>250万円</t>
    <rPh sb="3" eb="5">
      <t>マンエン</t>
    </rPh>
    <phoneticPr fontId="2"/>
  </si>
  <si>
    <t>175万円</t>
    <rPh sb="3" eb="5">
      <t>マンエン</t>
    </rPh>
    <phoneticPr fontId="2"/>
  </si>
  <si>
    <t>125万円</t>
    <rPh sb="3" eb="5">
      <t>マンエン</t>
    </rPh>
    <phoneticPr fontId="2"/>
  </si>
  <si>
    <t>65万円</t>
    <rPh sb="2" eb="4">
      <t>マンエン</t>
    </rPh>
    <phoneticPr fontId="2"/>
  </si>
  <si>
    <t>30万円</t>
    <rPh sb="2" eb="4">
      <t>マンエン</t>
    </rPh>
    <phoneticPr fontId="2"/>
  </si>
  <si>
    <t>25万円</t>
    <rPh sb="2" eb="4">
      <t>マンエン</t>
    </rPh>
    <phoneticPr fontId="2"/>
  </si>
  <si>
    <t>10万円</t>
    <rPh sb="2" eb="4">
      <t>マンエン</t>
    </rPh>
    <phoneticPr fontId="2"/>
  </si>
  <si>
    <t>　10万円</t>
    <rPh sb="3" eb="5">
      <t>マンエン</t>
    </rPh>
    <phoneticPr fontId="2"/>
  </si>
  <si>
    <t>90万円</t>
    <rPh sb="2" eb="4">
      <t>マンエン</t>
    </rPh>
    <phoneticPr fontId="2"/>
  </si>
  <si>
    <t>190万円</t>
    <rPh sb="3" eb="5">
      <t>マンエン</t>
    </rPh>
    <phoneticPr fontId="2"/>
  </si>
  <si>
    <t>265万円</t>
    <rPh sb="3" eb="5">
      <t>マンエン</t>
    </rPh>
    <phoneticPr fontId="2"/>
  </si>
  <si>
    <t>640万円</t>
    <rPh sb="3" eb="5">
      <t>マンエン</t>
    </rPh>
    <phoneticPr fontId="2"/>
  </si>
  <si>
    <t>相続税総額（速算表）</t>
    <rPh sb="0" eb="3">
      <t>ソウゾクゼイ</t>
    </rPh>
    <rPh sb="3" eb="5">
      <t>ソウガク</t>
    </rPh>
    <rPh sb="6" eb="8">
      <t>ソクサン</t>
    </rPh>
    <rPh sb="8" eb="9">
      <t>ヒョウ</t>
    </rPh>
    <phoneticPr fontId="2"/>
  </si>
  <si>
    <t>９　配偶者の有無と子供の数、相続財産総額を裏面の速算表にあてはめて概算額を算出してください</t>
    <rPh sb="2" eb="5">
      <t>ハイグウシャ</t>
    </rPh>
    <rPh sb="6" eb="8">
      <t>ウム</t>
    </rPh>
    <rPh sb="9" eb="11">
      <t>コドモ</t>
    </rPh>
    <rPh sb="12" eb="13">
      <t>カズ</t>
    </rPh>
    <rPh sb="14" eb="16">
      <t>ソウゾク</t>
    </rPh>
    <rPh sb="16" eb="18">
      <t>ザイサン</t>
    </rPh>
    <rPh sb="18" eb="20">
      <t>ソウガク</t>
    </rPh>
    <rPh sb="21" eb="23">
      <t>リメン</t>
    </rPh>
    <rPh sb="24" eb="26">
      <t>ソクサン</t>
    </rPh>
    <rPh sb="26" eb="27">
      <t>オモテ</t>
    </rPh>
    <rPh sb="33" eb="35">
      <t>ガイサン</t>
    </rPh>
    <rPh sb="35" eb="36">
      <t>ガク</t>
    </rPh>
    <rPh sb="37" eb="39">
      <t>サンシュツ</t>
    </rPh>
    <phoneticPr fontId="2"/>
  </si>
  <si>
    <t>30％</t>
    <phoneticPr fontId="2"/>
  </si>
  <si>
    <t>40％</t>
    <phoneticPr fontId="2"/>
  </si>
  <si>
    <t>45％</t>
    <phoneticPr fontId="2"/>
  </si>
  <si>
    <t>50％</t>
    <phoneticPr fontId="2"/>
  </si>
  <si>
    <t>55％</t>
    <phoneticPr fontId="2"/>
  </si>
  <si>
    <t>10％</t>
    <phoneticPr fontId="2"/>
  </si>
  <si>
    <t>15％</t>
    <phoneticPr fontId="2"/>
  </si>
  <si>
    <t>20％</t>
    <phoneticPr fontId="2"/>
  </si>
  <si>
    <r>
      <t>４　⑩ －（５００万円×</t>
    </r>
    <r>
      <rPr>
        <b/>
        <sz val="11"/>
        <rFont val="UD デジタル 教科書体 NP-B"/>
        <family val="1"/>
        <charset val="128"/>
      </rPr>
      <t>(a)</t>
    </r>
    <r>
      <rPr>
        <b/>
        <sz val="11"/>
        <rFont val="Yu Gothic"/>
        <family val="3"/>
        <charset val="128"/>
        <scheme val="minor"/>
      </rPr>
      <t>）　の計算結果を右に記入してください</t>
    </r>
    <rPh sb="18" eb="20">
      <t>ケイサン</t>
    </rPh>
    <rPh sb="20" eb="22">
      <t>ケッカ</t>
    </rPh>
    <rPh sb="23" eb="24">
      <t>ミギ</t>
    </rPh>
    <rPh sb="25" eb="27">
      <t>キニュウ</t>
    </rPh>
    <phoneticPr fontId="2"/>
  </si>
  <si>
    <r>
      <t>５　⑪ －（５００万円×</t>
    </r>
    <r>
      <rPr>
        <b/>
        <sz val="11"/>
        <rFont val="UD デジタル 教科書体 NP-B"/>
        <family val="1"/>
        <charset val="128"/>
      </rPr>
      <t>(a)</t>
    </r>
    <r>
      <rPr>
        <b/>
        <sz val="11"/>
        <rFont val="Yu Gothic"/>
        <family val="3"/>
        <charset val="128"/>
        <scheme val="minor"/>
      </rPr>
      <t>）　の計算結果を右に記入してください</t>
    </r>
    <rPh sb="18" eb="20">
      <t>ケイサン</t>
    </rPh>
    <rPh sb="20" eb="22">
      <t>ケッカ</t>
    </rPh>
    <rPh sb="23" eb="24">
      <t>ミギ</t>
    </rPh>
    <rPh sb="25" eb="27">
      <t>キニュウ</t>
    </rPh>
    <phoneticPr fontId="2"/>
  </si>
  <si>
    <r>
      <t xml:space="preserve">６ </t>
    </r>
    <r>
      <rPr>
        <b/>
        <sz val="11"/>
        <rFont val="UD デジタル 教科書体 N-B"/>
        <family val="1"/>
        <charset val="128"/>
      </rPr>
      <t xml:space="preserve">（b)　(c)　(d)  </t>
    </r>
    <r>
      <rPr>
        <b/>
        <sz val="11"/>
        <rFont val="Yu Gothic"/>
        <family val="3"/>
        <charset val="128"/>
        <scheme val="minor"/>
      </rPr>
      <t>を合計して右に記入してください</t>
    </r>
    <rPh sb="14" eb="16">
      <t>ゴウケイ</t>
    </rPh>
    <rPh sb="18" eb="19">
      <t>ミギ</t>
    </rPh>
    <rPh sb="20" eb="22">
      <t>キニュウ</t>
    </rPh>
    <phoneticPr fontId="2"/>
  </si>
  <si>
    <r>
      <t>８　</t>
    </r>
    <r>
      <rPr>
        <b/>
        <sz val="11"/>
        <rFont val="UD デジタル 教科書体 N-B"/>
        <family val="1"/>
        <charset val="128"/>
      </rPr>
      <t>ア、イ　</t>
    </r>
    <r>
      <rPr>
        <b/>
        <sz val="11"/>
        <rFont val="Yu Gothic"/>
        <family val="2"/>
        <scheme val="minor"/>
      </rPr>
      <t>を合計して右に記入してください。これが相続財産総額です</t>
    </r>
    <rPh sb="7" eb="9">
      <t>ゴウケイ</t>
    </rPh>
    <rPh sb="11" eb="12">
      <t>ミギ</t>
    </rPh>
    <rPh sb="13" eb="15">
      <t>キニュウ</t>
    </rPh>
    <rPh sb="25" eb="27">
      <t>ソウゾク</t>
    </rPh>
    <rPh sb="27" eb="29">
      <t>ザイサン</t>
    </rPh>
    <rPh sb="29" eb="31">
      <t>ソウガク</t>
    </rPh>
    <phoneticPr fontId="2"/>
  </si>
  <si>
    <t>　・直系尊属または兄弟姉妹への相続には対応していません。</t>
    <rPh sb="2" eb="4">
      <t>チョッケイ</t>
    </rPh>
    <rPh sb="4" eb="6">
      <t>ソンゾク</t>
    </rPh>
    <rPh sb="9" eb="11">
      <t>ケイテイ</t>
    </rPh>
    <rPh sb="11" eb="13">
      <t>シマイ</t>
    </rPh>
    <rPh sb="15" eb="17">
      <t>ソウゾク</t>
    </rPh>
    <rPh sb="19" eb="21">
      <t>タイオウ</t>
    </rPh>
    <phoneticPr fontId="2"/>
  </si>
  <si>
    <t>　　相続税の総額（概算）が自動算出されます。</t>
    <rPh sb="2" eb="5">
      <t>ソウゾクゼイ</t>
    </rPh>
    <rPh sb="6" eb="8">
      <t>ソウガク</t>
    </rPh>
    <rPh sb="9" eb="11">
      <t>ガイサン</t>
    </rPh>
    <rPh sb="13" eb="15">
      <t>ジドウ</t>
    </rPh>
    <rPh sb="15" eb="17">
      <t>サンシュツ</t>
    </rPh>
    <phoneticPr fontId="2"/>
  </si>
  <si>
    <t>（自動集計）10－（500万円×法定相続人の数）=</t>
    <rPh sb="1" eb="3">
      <t>ジドウ</t>
    </rPh>
    <rPh sb="3" eb="5">
      <t>シュウケイ</t>
    </rPh>
    <rPh sb="13" eb="15">
      <t>マンエン</t>
    </rPh>
    <rPh sb="16" eb="18">
      <t>ホウテイ</t>
    </rPh>
    <rPh sb="18" eb="20">
      <t>ソウゾク</t>
    </rPh>
    <rPh sb="20" eb="21">
      <t>ニン</t>
    </rPh>
    <rPh sb="22" eb="23">
      <t>カズ</t>
    </rPh>
    <phoneticPr fontId="2"/>
  </si>
  <si>
    <t>（自動集計）11－（500万円×法定相続人の数）=</t>
    <rPh sb="1" eb="3">
      <t>ジドウ</t>
    </rPh>
    <rPh sb="3" eb="5">
      <t>シュウケイ</t>
    </rPh>
    <rPh sb="13" eb="15">
      <t>マンエン</t>
    </rPh>
    <rPh sb="16" eb="18">
      <t>ホウテイ</t>
    </rPh>
    <rPh sb="18" eb="20">
      <t>ソウゾク</t>
    </rPh>
    <rPh sb="20" eb="21">
      <t>ニン</t>
    </rPh>
    <rPh sb="22" eb="23">
      <t>カズ</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</si>
</sst>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27">
    <font>
      <sz val="11"/>
      <color theme="1"/>
      <name val="Yu Gothic"/>
      <family val="2"/>
      <scheme val="minor"/>
    </font>
    <font>
      <sz val="11"/>
      <color theme="1"/>
      <name val="Yu Gothic"/>
      <family val="2"/>
      <scheme val="minor"/>
    </font>
    <font>
      <sz val="6"/>
      <name val="Yu Gothic"/>
      <family val="3"/>
      <charset val="128"/>
      <scheme val="minor"/>
    </font>
    <font>
      <b/>
      <sz val="11"/>
      <color theme="1"/>
      <name val="Yu Gothic"/>
      <family val="3"/>
      <charset val="128"/>
      <scheme val="minor"/>
    </font>
    <font>
      <sz val="11"/>
      <color theme="1"/>
      <name val="Yu Gothic"/>
      <family val="3"/>
      <charset val="128"/>
      <scheme val="minor"/>
    </font>
    <font>
      <sz val="12"/>
      <color theme="1"/>
      <name val="Yu Gothic"/>
      <family val="2"/>
      <scheme val="minor"/>
    </font>
    <font>
      <sz val="12"/>
      <color theme="1"/>
      <name val="Yu Gothic"/>
      <family val="3"/>
      <charset val="128"/>
      <scheme val="minor"/>
    </font>
    <font>
      <sz val="14"/>
      <color theme="1"/>
      <name val="Yu Gothic"/>
      <family val="3"/>
      <charset val="128"/>
      <scheme val="minor"/>
    </font>
    <font>
      <u/>
      <sz val="11"/>
      <color theme="1"/>
      <name val="Yu Gothic"/>
      <family val="2"/>
      <scheme val="minor"/>
    </font>
    <font>
      <sz val="14"/>
      <color theme="1"/>
      <name val="Yu Gothic"/>
      <family val="2"/>
      <scheme val="minor"/>
    </font>
    <font>
      <sz val="11"/>
      <color rgb="FFFF0000"/>
      <name val="Yu Gothic"/>
      <family val="2"/>
      <scheme val="minor"/>
    </font>
    <font>
      <b/>
      <sz val="12"/>
      <color theme="1"/>
      <name val="Yu Gothic"/>
      <family val="3"/>
      <charset val="128"/>
      <scheme val="minor"/>
    </font>
    <font>
      <b/>
      <sz val="14"/>
      <color rgb="FFFF0000"/>
      <name val="Yu Gothic"/>
      <family val="3"/>
      <charset val="128"/>
      <scheme val="minor"/>
    </font>
    <font>
      <sz val="14"/>
      <color rgb="FFFF0000"/>
      <name val="Yu Gothic"/>
      <family val="2"/>
      <scheme val="minor"/>
    </font>
    <font>
      <u/>
      <sz val="12"/>
      <color rgb="FFFF0000"/>
      <name val="HGPｺﾞｼｯｸM"/>
      <family val="3"/>
      <charset val="128"/>
    </font>
    <font>
      <sz val="11"/>
      <name val="Yu Gothic"/>
      <family val="3"/>
      <charset val="128"/>
      <scheme val="minor"/>
    </font>
    <font>
      <sz val="11"/>
      <color theme="1"/>
      <name val="UD デジタル 教科書体 NP-B"/>
      <family val="1"/>
      <charset val="128"/>
    </font>
    <font>
      <sz val="9"/>
      <color theme="1"/>
      <name val="Yu Gothic"/>
      <family val="3"/>
      <charset val="128"/>
      <scheme val="minor"/>
    </font>
    <font>
      <sz val="18"/>
      <color rgb="FFFF0000"/>
      <name val="Yu Gothic"/>
      <family val="2"/>
      <scheme val="minor"/>
    </font>
    <font>
      <sz val="14"/>
      <color rgb="FFFF0000"/>
      <name val="Yu Gothic"/>
      <family val="3"/>
      <charset val="128"/>
      <scheme val="minor"/>
    </font>
    <font>
      <sz val="11"/>
      <name val="Yu Gothic"/>
      <family val="2"/>
      <scheme val="minor"/>
    </font>
    <font>
      <sz val="12"/>
      <color rgb="FFFF0000"/>
      <name val="HGPｺﾞｼｯｸM"/>
      <family val="3"/>
      <charset val="128"/>
    </font>
    <font>
      <b/>
      <sz val="11"/>
      <color rgb="FFFF0000"/>
      <name val="HGPｺﾞｼｯｸM"/>
      <family val="3"/>
      <charset val="128"/>
    </font>
    <font>
      <b/>
      <sz val="11"/>
      <name val="Yu Gothic"/>
      <family val="3"/>
      <charset val="128"/>
      <scheme val="minor"/>
    </font>
    <font>
      <b/>
      <sz val="11"/>
      <name val="UD デジタル 教科書体 NP-B"/>
      <family val="1"/>
      <charset val="128"/>
    </font>
    <font>
      <b/>
      <sz val="11"/>
      <name val="UD デジタル 教科書体 N-B"/>
      <family val="1"/>
      <charset val="128"/>
    </font>
    <font>
      <b/>
      <sz val="11"/>
      <name val="Yu Gothic"/>
      <family val="2"/>
      <scheme val="minor"/>
    </font>
  </fonts>
  <fills count="10">
    <fill>
      <patternFill patternType="none"/>
    </fill>
    <fill>
      <patternFill patternType="gray125"/>
    </fill>
    <fill>
      <patternFill patternType="solid">
        <fgColor rgb="FFFFFFCC"/>
        <bgColor indexed="64"/>
      </patternFill>
    </fill>
    <fill>
      <patternFill patternType="solid">
        <fgColor theme="8" tint="0.79998168889431442"/>
        <bgColor indexed="64"/>
      </patternFill>
    </fill>
    <fill>
      <patternFill patternType="solid">
        <fgColor theme="0"/>
        <bgColor indexed="64"/>
      </patternFill>
    </fill>
    <fill>
      <patternFill patternType="solid">
        <fgColor theme="6" tint="0.79998168889431442"/>
        <bgColor indexed="64"/>
      </patternFill>
    </fill>
    <fill>
      <patternFill patternType="solid">
        <fgColor theme="7" tint="0.79998168889431442"/>
        <bgColor indexed="64"/>
      </patternFill>
    </fill>
    <fill>
      <patternFill patternType="solid">
        <fgColor theme="9" tint="0.79998168889431442"/>
        <bgColor indexed="64"/>
      </patternFill>
    </fill>
    <fill>
      <patternFill patternType="solid">
        <fgColor theme="4" tint="0.79998168889431442"/>
        <bgColor indexed="64"/>
      </patternFill>
    </fill>
    <fill>
      <patternFill patternType="solid">
        <fgColor rgb="FFFFFF00"/>
        <bgColor indexed="64"/>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auto="1"/>
      </left>
      <right/>
      <top style="medium">
        <color auto="1"/>
      </top>
      <bottom style="medium">
        <color auto="1"/>
      </bottom>
      <diagonal/>
    </border>
    <border>
      <left/>
      <right style="medium">
        <color auto="1"/>
      </right>
      <top style="medium">
        <color auto="1"/>
      </top>
      <bottom style="medium">
        <color auto="1"/>
      </bottom>
      <diagonal/>
    </border>
    <border>
      <left/>
      <right/>
      <top style="thin">
        <color indexed="64"/>
      </top>
      <bottom/>
      <diagonal/>
    </border>
    <border>
      <left/>
      <right/>
      <top/>
      <bottom style="thin">
        <color indexed="64"/>
      </bottom>
      <diagonal/>
    </border>
    <border>
      <left style="medium">
        <color rgb="FFFF0000"/>
      </left>
      <right style="medium">
        <color rgb="FFFF0000"/>
      </right>
      <top style="medium">
        <color rgb="FFFF0000"/>
      </top>
      <bottom style="medium">
        <color rgb="FFFF0000"/>
      </bottom>
      <diagonal/>
    </border>
    <border>
      <left style="thin">
        <color indexed="64"/>
      </left>
      <right style="thin">
        <color indexed="64"/>
      </right>
      <top/>
      <bottom style="thin">
        <color indexed="64"/>
      </bottom>
      <diagonal/>
    </border>
    <border>
      <left style="medium">
        <color indexed="64"/>
      </left>
      <right style="medium">
        <color indexed="64"/>
      </right>
      <top style="medium">
        <color indexed="64"/>
      </top>
      <bottom style="medium">
        <color indexed="64"/>
      </bottom>
      <diagonal/>
    </border>
    <border>
      <left style="medium">
        <color theme="1"/>
      </left>
      <right style="medium">
        <color theme="1"/>
      </right>
      <top style="medium">
        <color theme="1"/>
      </top>
      <bottom/>
      <diagonal/>
    </border>
    <border>
      <left/>
      <right/>
      <top/>
      <bottom style="medium">
        <color auto="1"/>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2">
    <xf numFmtId="0" fontId="0" fillId="0" borderId="0"/>
    <xf numFmtId="38" fontId="1" fillId="0" borderId="0" applyFont="0" applyFill="0" applyBorder="0" applyAlignment="0" applyProtection="0">
      <alignment vertical="center"/>
    </xf>
  </cellStyleXfs>
  <cellXfs count="101">
    <xf numFmtId="0" fontId="0" fillId="0" borderId="0" xfId="0"/>
    <xf numFmtId="0" fontId="0" fillId="0" borderId="0" xfId="0" applyAlignment="1">
      <alignment vertical="center"/>
    </xf>
    <xf numFmtId="0" fontId="0" fillId="0" borderId="0" xfId="0" applyBorder="1" applyAlignment="1">
      <alignment vertical="center"/>
    </xf>
    <xf numFmtId="0" fontId="0" fillId="0" borderId="0" xfId="0" applyNumberFormat="1" applyAlignment="1">
      <alignment vertical="center"/>
    </xf>
    <xf numFmtId="0" fontId="0" fillId="0" borderId="0" xfId="0" applyNumberFormat="1" applyBorder="1" applyAlignment="1">
      <alignment vertical="center"/>
    </xf>
    <xf numFmtId="0" fontId="0" fillId="0" borderId="7" xfId="0" applyNumberFormat="1" applyBorder="1" applyAlignment="1">
      <alignment horizontal="left" vertical="center"/>
    </xf>
    <xf numFmtId="0" fontId="0" fillId="0" borderId="7" xfId="0" applyNumberFormat="1" applyBorder="1" applyAlignment="1">
      <alignment vertical="center"/>
    </xf>
    <xf numFmtId="0" fontId="0" fillId="0" borderId="0" xfId="0" applyNumberFormat="1" applyBorder="1" applyAlignment="1">
      <alignment horizontal="left" vertical="center"/>
    </xf>
    <xf numFmtId="0" fontId="0" fillId="0" borderId="8" xfId="0" applyNumberFormat="1" applyBorder="1" applyAlignment="1">
      <alignment horizontal="left" vertical="center"/>
    </xf>
    <xf numFmtId="0" fontId="0" fillId="0" borderId="8" xfId="0" applyNumberFormat="1" applyBorder="1" applyAlignment="1">
      <alignment vertical="center"/>
    </xf>
    <xf numFmtId="0" fontId="0" fillId="0" borderId="0" xfId="0" applyNumberFormat="1" applyBorder="1" applyAlignment="1">
      <alignment horizontal="right" vertical="center"/>
    </xf>
    <xf numFmtId="0" fontId="0" fillId="0" borderId="0" xfId="0" quotePrefix="1" applyNumberFormat="1" applyBorder="1" applyAlignment="1">
      <alignment horizontal="right" vertical="center"/>
    </xf>
    <xf numFmtId="0" fontId="0" fillId="0" borderId="0" xfId="0" applyAlignment="1">
      <alignment horizontal="center" vertical="center"/>
    </xf>
    <xf numFmtId="0" fontId="0" fillId="0" borderId="0" xfId="0" applyNumberFormat="1" applyAlignment="1">
      <alignment horizontal="center" vertical="center"/>
    </xf>
    <xf numFmtId="0" fontId="0" fillId="0" borderId="0" xfId="0" applyBorder="1" applyAlignment="1">
      <alignment horizontal="center" vertical="center"/>
    </xf>
    <xf numFmtId="0" fontId="4" fillId="0" borderId="0" xfId="0" applyFont="1" applyBorder="1" applyAlignment="1">
      <alignment horizontal="center" vertical="center"/>
    </xf>
    <xf numFmtId="0" fontId="4" fillId="0" borderId="0" xfId="0" applyFont="1" applyBorder="1" applyAlignment="1">
      <alignment vertical="center"/>
    </xf>
    <xf numFmtId="0" fontId="4" fillId="0" borderId="0" xfId="0" applyNumberFormat="1" applyFont="1" applyAlignment="1">
      <alignment vertical="center"/>
    </xf>
    <xf numFmtId="0" fontId="0" fillId="3" borderId="1" xfId="0" applyNumberFormat="1" applyFill="1" applyBorder="1" applyAlignment="1">
      <alignment horizontal="center" vertical="center"/>
    </xf>
    <xf numFmtId="0" fontId="0" fillId="3" borderId="1" xfId="0" applyNumberFormat="1" applyFill="1" applyBorder="1" applyAlignment="1">
      <alignment vertical="center"/>
    </xf>
    <xf numFmtId="0" fontId="5" fillId="0" borderId="0" xfId="0" applyNumberFormat="1" applyFont="1" applyAlignment="1">
      <alignment vertical="center"/>
    </xf>
    <xf numFmtId="0" fontId="6" fillId="0" borderId="0" xfId="0" applyFont="1" applyAlignment="1">
      <alignment vertical="center"/>
    </xf>
    <xf numFmtId="0" fontId="7" fillId="0" borderId="0" xfId="0" applyFont="1" applyAlignment="1">
      <alignment vertical="center"/>
    </xf>
    <xf numFmtId="0" fontId="7" fillId="4" borderId="0" xfId="0" applyFont="1" applyFill="1" applyAlignment="1">
      <alignment vertical="center"/>
    </xf>
    <xf numFmtId="38" fontId="6" fillId="0" borderId="1" xfId="1" applyFont="1" applyBorder="1" applyAlignment="1">
      <alignment horizontal="right" vertical="center"/>
    </xf>
    <xf numFmtId="0" fontId="6" fillId="0" borderId="0" xfId="0" applyFont="1" applyAlignment="1">
      <alignment horizontal="right" vertical="center"/>
    </xf>
    <xf numFmtId="0" fontId="6" fillId="5"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4" fillId="0" borderId="0" xfId="0" applyFont="1" applyAlignment="1">
      <alignment vertical="center"/>
    </xf>
    <xf numFmtId="0" fontId="8" fillId="0" borderId="0" xfId="0" applyNumberFormat="1" applyFont="1" applyAlignment="1">
      <alignment vertical="center"/>
    </xf>
    <xf numFmtId="38" fontId="0" fillId="2" borderId="1" xfId="1" applyFont="1" applyFill="1" applyBorder="1" applyAlignment="1">
      <alignment vertical="center"/>
    </xf>
    <xf numFmtId="0" fontId="9" fillId="0" borderId="0" xfId="0" applyNumberFormat="1" applyFont="1" applyAlignment="1">
      <alignment vertical="center"/>
    </xf>
    <xf numFmtId="0" fontId="9" fillId="0" borderId="0" xfId="0" applyNumberFormat="1" applyFont="1" applyAlignment="1">
      <alignment horizontal="right" vertical="center"/>
    </xf>
    <xf numFmtId="0" fontId="4" fillId="4" borderId="0" xfId="0" applyFont="1" applyFill="1" applyAlignment="1">
      <alignment vertical="center"/>
    </xf>
    <xf numFmtId="38" fontId="0" fillId="3" borderId="1" xfId="1" applyFont="1" applyFill="1" applyBorder="1" applyAlignment="1">
      <alignment vertical="center"/>
    </xf>
    <xf numFmtId="38" fontId="0" fillId="6" borderId="1" xfId="1" applyFont="1" applyFill="1" applyBorder="1" applyAlignment="1">
      <alignment vertical="center"/>
    </xf>
    <xf numFmtId="176" fontId="0" fillId="6" borderId="1" xfId="0" applyNumberFormat="1" applyFill="1" applyBorder="1" applyAlignment="1">
      <alignment vertical="center"/>
    </xf>
    <xf numFmtId="0" fontId="11" fillId="4" borderId="0" xfId="0" applyNumberFormat="1" applyFont="1" applyFill="1" applyBorder="1" applyAlignment="1">
      <alignment horizontal="center" vertical="center"/>
    </xf>
    <xf numFmtId="0" fontId="3" fillId="0" borderId="0" xfId="0" applyFont="1" applyAlignment="1">
      <alignment horizontal="right" vertical="center"/>
    </xf>
    <xf numFmtId="0" fontId="7" fillId="0" borderId="0" xfId="0" applyFont="1" applyAlignment="1">
      <alignment horizontal="center" vertical="center"/>
    </xf>
    <xf numFmtId="0" fontId="4" fillId="0" borderId="0" xfId="0" applyFont="1" applyAlignment="1">
      <alignment vertical="center"/>
    </xf>
    <xf numFmtId="38" fontId="0" fillId="3" borderId="1" xfId="1" applyFont="1" applyFill="1" applyBorder="1" applyAlignment="1">
      <alignment horizontal="right" vertical="center"/>
    </xf>
    <xf numFmtId="176" fontId="0" fillId="3" borderId="1" xfId="0" applyNumberFormat="1" applyFill="1" applyBorder="1" applyAlignment="1">
      <alignment vertical="center"/>
    </xf>
    <xf numFmtId="0" fontId="4" fillId="0" borderId="0" xfId="0" quotePrefix="1" applyFont="1" applyAlignment="1">
      <alignment vertical="center"/>
    </xf>
    <xf numFmtId="38" fontId="10" fillId="2" borderId="1" xfId="1" applyFont="1" applyFill="1" applyBorder="1" applyAlignment="1">
      <alignment vertical="center"/>
    </xf>
    <xf numFmtId="38" fontId="11" fillId="4" borderId="0" xfId="1" applyFont="1" applyFill="1" applyBorder="1" applyAlignment="1">
      <alignment vertical="center"/>
    </xf>
    <xf numFmtId="0" fontId="12" fillId="3" borderId="9" xfId="0" applyFont="1" applyFill="1" applyBorder="1" applyAlignment="1">
      <alignment vertical="center"/>
    </xf>
    <xf numFmtId="38" fontId="13" fillId="3" borderId="9" xfId="1" applyFont="1" applyFill="1" applyBorder="1" applyAlignment="1">
      <alignment vertical="center"/>
    </xf>
    <xf numFmtId="0" fontId="7" fillId="0" borderId="0" xfId="0" applyFont="1" applyAlignment="1">
      <alignment horizontal="left" vertical="center"/>
    </xf>
    <xf numFmtId="38" fontId="11" fillId="4" borderId="0" xfId="1" applyFont="1" applyFill="1" applyBorder="1" applyAlignment="1">
      <alignment horizontal="center" vertical="center"/>
    </xf>
    <xf numFmtId="0" fontId="12" fillId="6" borderId="9" xfId="0" applyFont="1" applyFill="1" applyBorder="1" applyAlignment="1">
      <alignment vertical="center"/>
    </xf>
    <xf numFmtId="0" fontId="14" fillId="0" borderId="0" xfId="0" applyFont="1" applyAlignment="1">
      <alignment vertical="center"/>
    </xf>
    <xf numFmtId="0" fontId="0" fillId="2" borderId="11" xfId="0" applyNumberFormat="1" applyFill="1" applyBorder="1" applyAlignment="1">
      <alignment horizontal="center" vertical="center"/>
    </xf>
    <xf numFmtId="0" fontId="15" fillId="0" borderId="0" xfId="0" applyNumberFormat="1" applyFont="1" applyAlignment="1">
      <alignment vertical="center"/>
    </xf>
    <xf numFmtId="0" fontId="16" fillId="0" borderId="0" xfId="0" applyFont="1" applyAlignment="1">
      <alignment horizontal="center" vertical="center"/>
    </xf>
    <xf numFmtId="0" fontId="0" fillId="0" borderId="0" xfId="0" applyNumberFormat="1" applyFont="1" applyAlignment="1">
      <alignment vertical="center"/>
    </xf>
    <xf numFmtId="0" fontId="0" fillId="0" borderId="0" xfId="0" applyNumberFormat="1" applyFont="1" applyAlignment="1">
      <alignment horizontal="center" vertical="center"/>
    </xf>
    <xf numFmtId="0" fontId="17" fillId="3" borderId="1" xfId="0" applyNumberFormat="1" applyFont="1" applyFill="1" applyBorder="1" applyAlignment="1">
      <alignment vertical="center"/>
    </xf>
    <xf numFmtId="0" fontId="0" fillId="0" borderId="0" xfId="0" applyNumberFormat="1" applyBorder="1" applyAlignment="1">
      <alignment horizontal="center" vertical="center"/>
    </xf>
    <xf numFmtId="38" fontId="0" fillId="4" borderId="0" xfId="1" applyFont="1" applyFill="1" applyBorder="1" applyAlignment="1">
      <alignment vertical="center"/>
    </xf>
    <xf numFmtId="0" fontId="10" fillId="2" borderId="11" xfId="0" applyNumberFormat="1" applyFont="1" applyFill="1" applyBorder="1" applyAlignment="1">
      <alignment horizontal="center" vertical="center"/>
    </xf>
    <xf numFmtId="0" fontId="16" fillId="7" borderId="14" xfId="0" applyFont="1" applyFill="1" applyBorder="1" applyAlignment="1">
      <alignment horizontal="center" vertical="center"/>
    </xf>
    <xf numFmtId="0" fontId="16" fillId="7" borderId="10" xfId="0" applyFont="1" applyFill="1" applyBorder="1" applyAlignment="1">
      <alignment horizontal="center" vertical="center"/>
    </xf>
    <xf numFmtId="0" fontId="6" fillId="0" borderId="0" xfId="0" quotePrefix="1" applyFont="1" applyAlignment="1">
      <alignment vertical="center"/>
    </xf>
    <xf numFmtId="0" fontId="15" fillId="0" borderId="0" xfId="0" quotePrefix="1" applyNumberFormat="1" applyFont="1" applyBorder="1" applyAlignment="1">
      <alignment horizontal="right" vertical="center"/>
    </xf>
    <xf numFmtId="0" fontId="0" fillId="0" borderId="0" xfId="0" applyNumberFormat="1" applyFill="1" applyBorder="1" applyAlignment="1">
      <alignment vertical="center"/>
    </xf>
    <xf numFmtId="0" fontId="20" fillId="2" borderId="12" xfId="0" applyNumberFormat="1" applyFont="1" applyFill="1" applyBorder="1" applyAlignment="1">
      <alignment horizontal="center" vertical="center"/>
    </xf>
    <xf numFmtId="0" fontId="12" fillId="0" borderId="0" xfId="0" applyNumberFormat="1" applyFont="1" applyAlignment="1">
      <alignment horizontal="right" vertical="center"/>
    </xf>
    <xf numFmtId="0" fontId="10" fillId="0" borderId="0" xfId="0" applyNumberFormat="1" applyFont="1" applyAlignment="1">
      <alignment vertical="center"/>
    </xf>
    <xf numFmtId="0" fontId="3" fillId="0" borderId="1" xfId="0" applyFont="1" applyBorder="1" applyAlignment="1">
      <alignment horizontal="center" vertical="center" wrapText="1"/>
    </xf>
    <xf numFmtId="9" fontId="3" fillId="9" borderId="1" xfId="0" quotePrefix="1" applyNumberFormat="1" applyFont="1" applyFill="1" applyBorder="1" applyAlignment="1">
      <alignment horizontal="center" vertical="center"/>
    </xf>
    <xf numFmtId="0" fontId="3" fillId="3" borderId="1" xfId="0" applyFont="1" applyFill="1" applyBorder="1" applyAlignment="1">
      <alignment horizontal="center" vertical="center"/>
    </xf>
    <xf numFmtId="0" fontId="3" fillId="9" borderId="1" xfId="0" applyFont="1" applyFill="1" applyBorder="1" applyAlignment="1">
      <alignment horizontal="center" vertical="center"/>
    </xf>
    <xf numFmtId="0" fontId="4" fillId="7" borderId="15" xfId="0" applyFont="1" applyFill="1" applyBorder="1" applyAlignment="1">
      <alignment horizontal="center" vertical="center"/>
    </xf>
    <xf numFmtId="0" fontId="21" fillId="0" borderId="0" xfId="0" applyFont="1" applyAlignment="1">
      <alignment vertical="center"/>
    </xf>
    <xf numFmtId="0" fontId="21" fillId="0" borderId="0" xfId="0" quotePrefix="1" applyFont="1" applyAlignment="1">
      <alignment vertical="center"/>
    </xf>
    <xf numFmtId="0" fontId="21" fillId="0" borderId="0" xfId="0" applyNumberFormat="1" applyFont="1" applyAlignment="1">
      <alignment vertical="center"/>
    </xf>
    <xf numFmtId="0" fontId="22" fillId="0" borderId="0" xfId="0" applyFont="1" applyAlignment="1">
      <alignment vertical="center"/>
    </xf>
    <xf numFmtId="0" fontId="23" fillId="0" borderId="0" xfId="0" applyNumberFormat="1" applyFont="1" applyAlignment="1">
      <alignment vertical="center"/>
    </xf>
    <xf numFmtId="0" fontId="20" fillId="0" borderId="0" xfId="0" applyNumberFormat="1" applyFont="1" applyAlignment="1">
      <alignment horizontal="right" vertical="center"/>
    </xf>
    <xf numFmtId="0" fontId="23" fillId="0" borderId="0" xfId="0" applyNumberFormat="1" applyFont="1" applyBorder="1" applyAlignment="1">
      <alignment horizontal="left" vertical="center"/>
    </xf>
    <xf numFmtId="0" fontId="26" fillId="0" borderId="0" xfId="0" applyNumberFormat="1" applyFont="1" applyAlignment="1">
      <alignment vertical="center"/>
    </xf>
    <xf numFmtId="0" fontId="13" fillId="0" borderId="0" xfId="0" applyNumberFormat="1" applyFont="1" applyAlignment="1">
      <alignment vertical="center"/>
    </xf>
    <xf numFmtId="0" fontId="19" fillId="0" borderId="0" xfId="0" applyNumberFormat="1" applyFont="1" applyAlignment="1">
      <alignment vertical="center"/>
    </xf>
    <xf numFmtId="0" fontId="7" fillId="0" borderId="0" xfId="0" applyFont="1" applyAlignment="1">
      <alignment horizontal="center" vertical="center"/>
    </xf>
    <xf numFmtId="38" fontId="0" fillId="2" borderId="5" xfId="1" applyFont="1" applyFill="1" applyBorder="1" applyAlignment="1">
      <alignment vertical="center"/>
    </xf>
    <xf numFmtId="38" fontId="0" fillId="2" borderId="6" xfId="1" applyFont="1" applyFill="1" applyBorder="1" applyAlignment="1">
      <alignment vertical="center"/>
    </xf>
    <xf numFmtId="0" fontId="6" fillId="2" borderId="5" xfId="0" applyNumberFormat="1" applyFont="1" applyFill="1" applyBorder="1" applyAlignment="1">
      <alignment horizontal="right" vertical="center"/>
    </xf>
    <xf numFmtId="0" fontId="6" fillId="2" borderId="6" xfId="0" applyFont="1" applyFill="1" applyBorder="1" applyAlignment="1">
      <alignment horizontal="right" vertical="center"/>
    </xf>
    <xf numFmtId="0" fontId="0" fillId="3" borderId="2" xfId="0" applyNumberFormat="1" applyFill="1" applyBorder="1" applyAlignment="1">
      <alignment horizontal="left" vertical="center"/>
    </xf>
    <xf numFmtId="0" fontId="0" fillId="3" borderId="3" xfId="0" applyNumberFormat="1" applyFill="1" applyBorder="1" applyAlignment="1">
      <alignment horizontal="left" vertical="center"/>
    </xf>
    <xf numFmtId="0" fontId="0" fillId="3" borderId="4" xfId="0" applyNumberFormat="1" applyFill="1" applyBorder="1" applyAlignment="1">
      <alignment horizontal="left" vertical="center"/>
    </xf>
    <xf numFmtId="0" fontId="0" fillId="0" borderId="13" xfId="0" applyNumberFormat="1" applyBorder="1" applyAlignment="1">
      <alignment horizontal="center" vertical="center"/>
    </xf>
    <xf numFmtId="0" fontId="4" fillId="0" borderId="0" xfId="0" applyFont="1" applyAlignment="1">
      <alignment vertical="center" wrapText="1"/>
    </xf>
    <xf numFmtId="0" fontId="4" fillId="0" borderId="0" xfId="0" applyFont="1" applyAlignment="1">
      <alignment vertical="center"/>
    </xf>
    <xf numFmtId="0" fontId="6" fillId="3" borderId="8" xfId="0" applyFont="1" applyFill="1" applyBorder="1" applyAlignment="1">
      <alignment horizontal="center" vertical="center"/>
    </xf>
    <xf numFmtId="0" fontId="0" fillId="3" borderId="8" xfId="0" applyFill="1" applyBorder="1" applyAlignment="1">
      <alignment horizontal="center" vertical="center"/>
    </xf>
    <xf numFmtId="38" fontId="18" fillId="8" borderId="5" xfId="1" applyFont="1" applyFill="1" applyBorder="1" applyAlignment="1">
      <alignment horizontal="right" vertical="center"/>
    </xf>
    <xf numFmtId="38" fontId="0" fillId="0" borderId="6" xfId="1" applyFont="1" applyBorder="1" applyAlignment="1">
      <alignment horizontal="right" vertical="center"/>
    </xf>
    <xf numFmtId="38" fontId="0" fillId="3" borderId="5" xfId="1" applyFont="1" applyFill="1" applyBorder="1" applyAlignment="1">
      <alignment vertical="center"/>
    </xf>
    <xf numFmtId="38" fontId="0" fillId="3" borderId="6" xfId="1" applyFont="1" applyFill="1" applyBorder="1" applyAlignment="1">
      <alignment vertical="center"/>
    </xf>
  </cellXfs>
  <cellStyles count="2">
    <cellStyle name="桁区切り" xfId="1" builtinId="6"/>
    <cellStyle name="標準" xfId="0" builtinId="0"/>
  </cellStyles>
  <dxfs count="0"/>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emf"/><Relationship Id="rId1" Type="http://schemas.openxmlformats.org/officeDocument/2006/relationships/image" Target="../media/image1.emf"/></Relationships>
</file>

<file path=xl/drawings/_rels/drawing2.xml.rels><?xml version="1.0" encoding="UTF-8" standalone="yes"?>
<Relationships xmlns="http://schemas.openxmlformats.org/package/2006/relationships"><Relationship Id="rId1" Type="http://schemas.openxmlformats.org/officeDocument/2006/relationships/image" Target="../media/image5.png"/></Relationships>
</file>

<file path=xl/drawings/_rels/drawing3.xml.rels><?xml version="1.0" encoding="UTF-8" standalone="yes"?>
<Relationships xmlns="http://schemas.openxmlformats.org/package/2006/relationships"><Relationship Id="rId1" Type="http://schemas.openxmlformats.org/officeDocument/2006/relationships/image" Target="../media/image5.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4.emf"/><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xdr:from>
      <xdr:col>5</xdr:col>
      <xdr:colOff>347386</xdr:colOff>
      <xdr:row>15</xdr:row>
      <xdr:rowOff>33620</xdr:rowOff>
    </xdr:from>
    <xdr:to>
      <xdr:col>6</xdr:col>
      <xdr:colOff>0</xdr:colOff>
      <xdr:row>18</xdr:row>
      <xdr:rowOff>56030</xdr:rowOff>
    </xdr:to>
    <xdr:cxnSp macro="">
      <xdr:nvCxnSpPr>
        <xdr:cNvPr id="9" name="コネクタ: カギ線 8">
          <a:extLst>
            <a:ext uri="{FF2B5EF4-FFF2-40B4-BE49-F238E27FC236}">
              <a16:creationId xmlns:a16="http://schemas.microsoft.com/office/drawing/2014/main" id="{B7635309-9278-4899-8DAF-5906974602C6}"/>
            </a:ext>
          </a:extLst>
        </xdr:cNvPr>
        <xdr:cNvCxnSpPr/>
      </xdr:nvCxnSpPr>
      <xdr:spPr>
        <a:xfrm rot="16200000" flipV="1">
          <a:off x="5143503" y="3529856"/>
          <a:ext cx="549086" cy="235320"/>
        </a:xfrm>
        <a:prstGeom prst="bentConnector3">
          <a:avLst>
            <a:gd name="adj1" fmla="val 50000"/>
          </a:avLst>
        </a:prstGeom>
        <a:ln w="25400" cap="flat">
          <a:solidFill>
            <a:srgbClr val="FF0000"/>
          </a:solidFill>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mc:AlternateContent xmlns:mc="http://schemas.openxmlformats.org/markup-compatibility/2006">
    <mc:Choice xmlns:a14="http://schemas.microsoft.com/office/drawing/2010/main" Requires="a14">
      <xdr:twoCellAnchor editAs="oneCell">
        <xdr:from>
          <xdr:col>1</xdr:col>
          <xdr:colOff>2402</xdr:colOff>
          <xdr:row>18</xdr:row>
          <xdr:rowOff>140562</xdr:rowOff>
        </xdr:from>
        <xdr:to>
          <xdr:col>8</xdr:col>
          <xdr:colOff>100853</xdr:colOff>
          <xdr:row>24</xdr:row>
          <xdr:rowOff>89645</xdr:rowOff>
        </xdr:to>
        <xdr:pic>
          <xdr:nvPicPr>
            <xdr:cNvPr id="13" name="図 12">
              <a:extLst>
                <a:ext uri="{FF2B5EF4-FFF2-40B4-BE49-F238E27FC236}">
                  <a16:creationId xmlns:a16="http://schemas.microsoft.com/office/drawing/2014/main" id="{5C318881-2028-4BF6-98B0-CB3AA8E0F6C9}"/>
                </a:ext>
              </a:extLst>
            </xdr:cNvPr>
            <xdr:cNvPicPr>
              <a:picLocks noChangeArrowheads="1"/>
              <a:extLst>
                <a:ext uri="{84589F7E-364E-4C9E-8A38-B11213B215E9}">
                  <a14:cameraTool cellRange="'（引用元）贈与税額表'!$B$2:$J$4" spid="_x0000_s1059"/>
                </a:ext>
              </a:extLst>
            </xdr:cNvPicPr>
          </xdr:nvPicPr>
          <xdr:blipFill>
            <a:blip xmlns:r="http://schemas.openxmlformats.org/officeDocument/2006/relationships" r:embed="rId1"/>
            <a:srcRect/>
            <a:stretch>
              <a:fillRect/>
            </a:stretch>
          </xdr:blipFill>
          <xdr:spPr bwMode="auto">
            <a:xfrm>
              <a:off x="47226" y="4006591"/>
              <a:ext cx="6519421" cy="1361025"/>
            </a:xfrm>
            <a:prstGeom prst="rect">
              <a:avLst/>
            </a:prstGeom>
            <a:solidFill>
              <a:schemeClr val="bg1"/>
            </a:solidFill>
          </xdr:spPr>
        </xdr:pic>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11205</xdr:colOff>
          <xdr:row>35</xdr:row>
          <xdr:rowOff>89648</xdr:rowOff>
        </xdr:from>
        <xdr:to>
          <xdr:col>8</xdr:col>
          <xdr:colOff>89647</xdr:colOff>
          <xdr:row>41</xdr:row>
          <xdr:rowOff>192776</xdr:rowOff>
        </xdr:to>
        <xdr:pic>
          <xdr:nvPicPr>
            <xdr:cNvPr id="16" name="図 15">
              <a:extLst>
                <a:ext uri="{FF2B5EF4-FFF2-40B4-BE49-F238E27FC236}">
                  <a16:creationId xmlns:a16="http://schemas.microsoft.com/office/drawing/2014/main" id="{52167B5C-1536-4C4F-B2A5-46A72D269D46}"/>
                </a:ext>
              </a:extLst>
            </xdr:cNvPr>
            <xdr:cNvPicPr>
              <a:picLocks noChangeArrowheads="1"/>
              <a:extLst>
                <a:ext uri="{84589F7E-364E-4C9E-8A38-B11213B215E9}">
                  <a14:cameraTool cellRange="'（引用元）贈与税額表'!$B$13:$J$15" spid="_x0000_s1060"/>
                </a:ext>
              </a:extLst>
            </xdr:cNvPicPr>
          </xdr:nvPicPr>
          <xdr:blipFill>
            <a:blip xmlns:r="http://schemas.openxmlformats.org/officeDocument/2006/relationships" r:embed="rId2"/>
            <a:srcRect/>
            <a:stretch>
              <a:fillRect/>
            </a:stretch>
          </xdr:blipFill>
          <xdr:spPr bwMode="auto">
            <a:xfrm>
              <a:off x="56029" y="7933766"/>
              <a:ext cx="6499412" cy="1380598"/>
            </a:xfrm>
            <a:prstGeom prst="rect">
              <a:avLst/>
            </a:prstGeom>
            <a:solidFill>
              <a:schemeClr val="bg1"/>
            </a:solidFill>
          </xdr:spPr>
        </xdr:pic>
        <xdr:clientData/>
      </xdr:twoCellAnchor>
    </mc:Choice>
    <mc:Fallback/>
  </mc:AlternateContent>
  <xdr:twoCellAnchor>
    <xdr:from>
      <xdr:col>5</xdr:col>
      <xdr:colOff>347382</xdr:colOff>
      <xdr:row>33</xdr:row>
      <xdr:rowOff>56029</xdr:rowOff>
    </xdr:from>
    <xdr:to>
      <xdr:col>5</xdr:col>
      <xdr:colOff>582702</xdr:colOff>
      <xdr:row>35</xdr:row>
      <xdr:rowOff>11203</xdr:rowOff>
    </xdr:to>
    <xdr:cxnSp macro="">
      <xdr:nvCxnSpPr>
        <xdr:cNvPr id="23" name="コネクタ: カギ線 22">
          <a:extLst>
            <a:ext uri="{FF2B5EF4-FFF2-40B4-BE49-F238E27FC236}">
              <a16:creationId xmlns:a16="http://schemas.microsoft.com/office/drawing/2014/main" id="{626312E7-0AB4-45F6-8C55-0AC707804580}"/>
            </a:ext>
          </a:extLst>
        </xdr:cNvPr>
        <xdr:cNvCxnSpPr/>
      </xdr:nvCxnSpPr>
      <xdr:spPr>
        <a:xfrm rot="16200000" flipV="1">
          <a:off x="5143499" y="7463118"/>
          <a:ext cx="549086" cy="235320"/>
        </a:xfrm>
        <a:prstGeom prst="bentConnector3">
          <a:avLst>
            <a:gd name="adj1" fmla="val 50000"/>
          </a:avLst>
        </a:prstGeom>
        <a:ln w="25400" cap="flat">
          <a:solidFill>
            <a:srgbClr val="FF0000"/>
          </a:solidFill>
          <a:headEnd type="triangle"/>
          <a:tailEnd type="triangle"/>
        </a:ln>
      </xdr:spPr>
      <xdr:style>
        <a:lnRef idx="1">
          <a:schemeClr val="dk1"/>
        </a:lnRef>
        <a:fillRef idx="0">
          <a:schemeClr val="dk1"/>
        </a:fillRef>
        <a:effectRef idx="0">
          <a:schemeClr val="dk1"/>
        </a:effectRef>
        <a:fontRef idx="minor">
          <a:schemeClr val="tx1"/>
        </a:fontRef>
      </xdr:style>
    </xdr:cxnSp>
    <xdr:clientData/>
  </xdr:twoCellAnchor>
  <xdr:twoCellAnchor>
    <xdr:from>
      <xdr:col>5</xdr:col>
      <xdr:colOff>302558</xdr:colOff>
      <xdr:row>24</xdr:row>
      <xdr:rowOff>100853</xdr:rowOff>
    </xdr:from>
    <xdr:to>
      <xdr:col>8</xdr:col>
      <xdr:colOff>123265</xdr:colOff>
      <xdr:row>25</xdr:row>
      <xdr:rowOff>100853</xdr:rowOff>
    </xdr:to>
    <xdr:sp macro="" textlink="">
      <xdr:nvSpPr>
        <xdr:cNvPr id="2" name="テキスト ボックス 1">
          <a:extLst>
            <a:ext uri="{FF2B5EF4-FFF2-40B4-BE49-F238E27FC236}">
              <a16:creationId xmlns:a16="http://schemas.microsoft.com/office/drawing/2014/main" id="{5CFD33F4-8066-41C1-9200-C44B49642958}"/>
            </a:ext>
          </a:extLst>
        </xdr:cNvPr>
        <xdr:cNvSpPr txBox="1"/>
      </xdr:nvSpPr>
      <xdr:spPr>
        <a:xfrm>
          <a:off x="5255558" y="5378824"/>
          <a:ext cx="1333501" cy="2353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（令和４年３月時点）</a:t>
          </a:r>
        </a:p>
      </xdr:txBody>
    </xdr:sp>
    <xdr:clientData/>
  </xdr:twoCellAnchor>
  <xdr:twoCellAnchor>
    <xdr:from>
      <xdr:col>5</xdr:col>
      <xdr:colOff>358587</xdr:colOff>
      <xdr:row>41</xdr:row>
      <xdr:rowOff>190501</xdr:rowOff>
    </xdr:from>
    <xdr:to>
      <xdr:col>9</xdr:col>
      <xdr:colOff>22412</xdr:colOff>
      <xdr:row>42</xdr:row>
      <xdr:rowOff>190500</xdr:rowOff>
    </xdr:to>
    <xdr:sp macro="" textlink="">
      <xdr:nvSpPr>
        <xdr:cNvPr id="7" name="テキスト ボックス 6">
          <a:extLst>
            <a:ext uri="{FF2B5EF4-FFF2-40B4-BE49-F238E27FC236}">
              <a16:creationId xmlns:a16="http://schemas.microsoft.com/office/drawing/2014/main" id="{F8227CCA-0D4C-4BB3-AEB9-45A1E7FE903C}"/>
            </a:ext>
          </a:extLst>
        </xdr:cNvPr>
        <xdr:cNvSpPr txBox="1"/>
      </xdr:nvSpPr>
      <xdr:spPr>
        <a:xfrm>
          <a:off x="5311587" y="9312089"/>
          <a:ext cx="1333501" cy="235323"/>
        </a:xfrm>
        <a:prstGeom prst="rect">
          <a:avLst/>
        </a:prstGeom>
        <a:solidFill>
          <a:schemeClr val="lt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（令和４年３月時点）</a:t>
          </a: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7</xdr:col>
      <xdr:colOff>695325</xdr:colOff>
      <xdr:row>4</xdr:row>
      <xdr:rowOff>190500</xdr:rowOff>
    </xdr:from>
    <xdr:to>
      <xdr:col>16</xdr:col>
      <xdr:colOff>28854</xdr:colOff>
      <xdr:row>10</xdr:row>
      <xdr:rowOff>68916</xdr:rowOff>
    </xdr:to>
    <xdr:pic>
      <xdr:nvPicPr>
        <xdr:cNvPr id="2" name="図 1">
          <a:extLst>
            <a:ext uri="{FF2B5EF4-FFF2-40B4-BE49-F238E27FC236}">
              <a16:creationId xmlns:a16="http://schemas.microsoft.com/office/drawing/2014/main" id="{18563FC8-1B61-4758-919B-9E941EE137A4}"/>
            </a:ext>
          </a:extLst>
        </xdr:cNvPr>
        <xdr:cNvPicPr>
          <a:picLocks noChangeAspect="1"/>
        </xdr:cNvPicPr>
      </xdr:nvPicPr>
      <xdr:blipFill rotWithShape="1">
        <a:blip xmlns:r="http://schemas.openxmlformats.org/officeDocument/2006/relationships" r:embed="rId1"/>
        <a:srcRect l="21409" t="86357" r="46556"/>
        <a:stretch/>
      </xdr:blipFill>
      <xdr:spPr>
        <a:xfrm>
          <a:off x="6038850" y="2000250"/>
          <a:ext cx="5734329" cy="1307166"/>
        </a:xfrm>
        <a:prstGeom prst="rect">
          <a:avLst/>
        </a:prstGeom>
      </xdr:spPr>
    </xdr:pic>
    <xdr:clientData/>
  </xdr:twoCellAnchor>
  <xdr:twoCellAnchor editAs="oneCell">
    <xdr:from>
      <xdr:col>6</xdr:col>
      <xdr:colOff>247650</xdr:colOff>
      <xdr:row>16</xdr:row>
      <xdr:rowOff>152400</xdr:rowOff>
    </xdr:from>
    <xdr:to>
      <xdr:col>14</xdr:col>
      <xdr:colOff>242798</xdr:colOff>
      <xdr:row>22</xdr:row>
      <xdr:rowOff>55469</xdr:rowOff>
    </xdr:to>
    <xdr:pic>
      <xdr:nvPicPr>
        <xdr:cNvPr id="3" name="図 2">
          <a:extLst>
            <a:ext uri="{FF2B5EF4-FFF2-40B4-BE49-F238E27FC236}">
              <a16:creationId xmlns:a16="http://schemas.microsoft.com/office/drawing/2014/main" id="{A7025093-A31D-44D5-8BB5-338C4916FBED}"/>
            </a:ext>
          </a:extLst>
        </xdr:cNvPr>
        <xdr:cNvPicPr>
          <a:picLocks noChangeAspect="1"/>
        </xdr:cNvPicPr>
      </xdr:nvPicPr>
      <xdr:blipFill rotWithShape="1">
        <a:blip xmlns:r="http://schemas.openxmlformats.org/officeDocument/2006/relationships" r:embed="rId1"/>
        <a:srcRect l="21409" t="43756" r="46556" b="42492"/>
        <a:stretch/>
      </xdr:blipFill>
      <xdr:spPr>
        <a:xfrm>
          <a:off x="4829175" y="5676900"/>
          <a:ext cx="5786348" cy="1331819"/>
        </a:xfrm>
        <a:prstGeom prst="rect">
          <a:avLst/>
        </a:prstGeom>
      </xdr:spPr>
    </xdr:pic>
    <xdr:clientData/>
  </xdr:twoCellAnchor>
  <xdr:twoCellAnchor>
    <xdr:from>
      <xdr:col>8</xdr:col>
      <xdr:colOff>238125</xdr:colOff>
      <xdr:row>3</xdr:row>
      <xdr:rowOff>514350</xdr:rowOff>
    </xdr:from>
    <xdr:to>
      <xdr:col>10</xdr:col>
      <xdr:colOff>47626</xdr:colOff>
      <xdr:row>4</xdr:row>
      <xdr:rowOff>225798</xdr:rowOff>
    </xdr:to>
    <xdr:sp macro="" textlink="">
      <xdr:nvSpPr>
        <xdr:cNvPr id="5" name="テキスト ボックス 4">
          <a:extLst>
            <a:ext uri="{FF2B5EF4-FFF2-40B4-BE49-F238E27FC236}">
              <a16:creationId xmlns:a16="http://schemas.microsoft.com/office/drawing/2014/main" id="{4BB8AD31-62E1-496D-A725-A4AD383E0327}"/>
            </a:ext>
          </a:extLst>
        </xdr:cNvPr>
        <xdr:cNvSpPr txBox="1"/>
      </xdr:nvSpPr>
      <xdr:spPr>
        <a:xfrm>
          <a:off x="6343650" y="1800225"/>
          <a:ext cx="1333501" cy="2353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（令和４年３月時点）</a:t>
          </a:r>
        </a:p>
      </xdr:txBody>
    </xdr:sp>
    <xdr:clientData/>
  </xdr:twoCellAnchor>
  <xdr:twoCellAnchor>
    <xdr:from>
      <xdr:col>8</xdr:col>
      <xdr:colOff>0</xdr:colOff>
      <xdr:row>15</xdr:row>
      <xdr:rowOff>0</xdr:rowOff>
    </xdr:from>
    <xdr:to>
      <xdr:col>9</xdr:col>
      <xdr:colOff>571501</xdr:colOff>
      <xdr:row>15</xdr:row>
      <xdr:rowOff>235323</xdr:rowOff>
    </xdr:to>
    <xdr:sp macro="" textlink="">
      <xdr:nvSpPr>
        <xdr:cNvPr id="6" name="テキスト ボックス 5">
          <a:extLst>
            <a:ext uri="{FF2B5EF4-FFF2-40B4-BE49-F238E27FC236}">
              <a16:creationId xmlns:a16="http://schemas.microsoft.com/office/drawing/2014/main" id="{C2061276-79AF-496E-B3E7-CA56FC184143}"/>
            </a:ext>
          </a:extLst>
        </xdr:cNvPr>
        <xdr:cNvSpPr txBox="1"/>
      </xdr:nvSpPr>
      <xdr:spPr>
        <a:xfrm>
          <a:off x="6105525" y="5286375"/>
          <a:ext cx="1333501" cy="2353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（令和４年３月時点）</a:t>
          </a:r>
        </a:p>
      </xdr:txBody>
    </xdr:sp>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228600</xdr:colOff>
      <xdr:row>36</xdr:row>
      <xdr:rowOff>0</xdr:rowOff>
    </xdr:from>
    <xdr:to>
      <xdr:col>10</xdr:col>
      <xdr:colOff>457200</xdr:colOff>
      <xdr:row>41</xdr:row>
      <xdr:rowOff>106356</xdr:rowOff>
    </xdr:to>
    <xdr:pic>
      <xdr:nvPicPr>
        <xdr:cNvPr id="2" name="図 1">
          <a:extLst>
            <a:ext uri="{FF2B5EF4-FFF2-40B4-BE49-F238E27FC236}">
              <a16:creationId xmlns:a16="http://schemas.microsoft.com/office/drawing/2014/main" id="{2E3C4EDC-556E-451F-910C-FAC66797C94B}"/>
            </a:ext>
          </a:extLst>
        </xdr:cNvPr>
        <xdr:cNvPicPr>
          <a:picLocks noChangeAspect="1"/>
        </xdr:cNvPicPr>
      </xdr:nvPicPr>
      <xdr:blipFill rotWithShape="1">
        <a:blip xmlns:r="http://schemas.openxmlformats.org/officeDocument/2006/relationships" r:embed="rId1"/>
        <a:srcRect l="21409" t="43756" r="46556" b="42492"/>
        <a:stretch/>
      </xdr:blipFill>
      <xdr:spPr>
        <a:xfrm>
          <a:off x="1733550" y="8067675"/>
          <a:ext cx="5086350" cy="1182681"/>
        </a:xfrm>
        <a:prstGeom prst="rect">
          <a:avLst/>
        </a:prstGeom>
      </xdr:spPr>
    </xdr:pic>
    <xdr:clientData/>
  </xdr:twoCellAnchor>
  <xdr:twoCellAnchor editAs="oneCell">
    <xdr:from>
      <xdr:col>2</xdr:col>
      <xdr:colOff>258467</xdr:colOff>
      <xdr:row>19</xdr:row>
      <xdr:rowOff>28575</xdr:rowOff>
    </xdr:from>
    <xdr:to>
      <xdr:col>10</xdr:col>
      <xdr:colOff>438150</xdr:colOff>
      <xdr:row>23</xdr:row>
      <xdr:rowOff>238125</xdr:rowOff>
    </xdr:to>
    <xdr:pic>
      <xdr:nvPicPr>
        <xdr:cNvPr id="3" name="図 2">
          <a:extLst>
            <a:ext uri="{FF2B5EF4-FFF2-40B4-BE49-F238E27FC236}">
              <a16:creationId xmlns:a16="http://schemas.microsoft.com/office/drawing/2014/main" id="{841751AE-A033-42A0-9F28-323E64CED99B}"/>
            </a:ext>
          </a:extLst>
        </xdr:cNvPr>
        <xdr:cNvPicPr>
          <a:picLocks noChangeAspect="1"/>
        </xdr:cNvPicPr>
      </xdr:nvPicPr>
      <xdr:blipFill rotWithShape="1">
        <a:blip xmlns:r="http://schemas.openxmlformats.org/officeDocument/2006/relationships" r:embed="rId1"/>
        <a:srcRect l="21409" t="86357" r="46556"/>
        <a:stretch/>
      </xdr:blipFill>
      <xdr:spPr>
        <a:xfrm>
          <a:off x="1763417" y="4200525"/>
          <a:ext cx="5037433" cy="1162050"/>
        </a:xfrm>
        <a:prstGeom prst="rect">
          <a:avLst/>
        </a:prstGeom>
      </xdr:spPr>
    </xdr:pic>
    <xdr:clientData/>
  </xdr:twoCellAnchor>
  <xdr:twoCellAnchor>
    <xdr:from>
      <xdr:col>7</xdr:col>
      <xdr:colOff>257175</xdr:colOff>
      <xdr:row>23</xdr:row>
      <xdr:rowOff>171450</xdr:rowOff>
    </xdr:from>
    <xdr:to>
      <xdr:col>10</xdr:col>
      <xdr:colOff>485776</xdr:colOff>
      <xdr:row>25</xdr:row>
      <xdr:rowOff>44823</xdr:rowOff>
    </xdr:to>
    <xdr:sp macro="" textlink="">
      <xdr:nvSpPr>
        <xdr:cNvPr id="4" name="テキスト ボックス 3">
          <a:extLst>
            <a:ext uri="{FF2B5EF4-FFF2-40B4-BE49-F238E27FC236}">
              <a16:creationId xmlns:a16="http://schemas.microsoft.com/office/drawing/2014/main" id="{290299BD-5EC5-43F5-804D-4ACAD9F2651D}"/>
            </a:ext>
          </a:extLst>
        </xdr:cNvPr>
        <xdr:cNvSpPr txBox="1"/>
      </xdr:nvSpPr>
      <xdr:spPr>
        <a:xfrm>
          <a:off x="5438775" y="5295900"/>
          <a:ext cx="1333501" cy="2353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（令和４年３月時点）</a:t>
          </a:r>
        </a:p>
      </xdr:txBody>
    </xdr:sp>
    <xdr:clientData/>
  </xdr:twoCellAnchor>
  <xdr:twoCellAnchor>
    <xdr:from>
      <xdr:col>7</xdr:col>
      <xdr:colOff>200025</xdr:colOff>
      <xdr:row>40</xdr:row>
      <xdr:rowOff>228600</xdr:rowOff>
    </xdr:from>
    <xdr:to>
      <xdr:col>10</xdr:col>
      <xdr:colOff>428626</xdr:colOff>
      <xdr:row>41</xdr:row>
      <xdr:rowOff>225798</xdr:rowOff>
    </xdr:to>
    <xdr:sp macro="" textlink="">
      <xdr:nvSpPr>
        <xdr:cNvPr id="5" name="テキスト ボックス 4">
          <a:extLst>
            <a:ext uri="{FF2B5EF4-FFF2-40B4-BE49-F238E27FC236}">
              <a16:creationId xmlns:a16="http://schemas.microsoft.com/office/drawing/2014/main" id="{8BB249D6-5BA0-4F2F-AAA3-C58F1B466067}"/>
            </a:ext>
          </a:extLst>
        </xdr:cNvPr>
        <xdr:cNvSpPr txBox="1"/>
      </xdr:nvSpPr>
      <xdr:spPr>
        <a:xfrm>
          <a:off x="5381625" y="9134475"/>
          <a:ext cx="1333501" cy="2353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（令和４年３月時点）</a:t>
          </a:r>
        </a:p>
      </xdr:txBody>
    </xdr:sp>
    <xdr:clientData/>
  </xdr:twoCellAnchor>
</xdr:wsDr>
</file>

<file path=xl/drawings/drawing4.xml><?xml version="1.0" encoding="utf-8"?>
<xdr:wsDr xmlns:xdr="http://schemas.openxmlformats.org/drawingml/2006/spreadsheetDrawing" xmlns:a="http://schemas.openxmlformats.org/drawingml/2006/main">
  <xdr:twoCellAnchor>
    <xdr:from>
      <xdr:col>6</xdr:col>
      <xdr:colOff>514350</xdr:colOff>
      <xdr:row>32</xdr:row>
      <xdr:rowOff>2</xdr:rowOff>
    </xdr:from>
    <xdr:to>
      <xdr:col>8</xdr:col>
      <xdr:colOff>180976</xdr:colOff>
      <xdr:row>37</xdr:row>
      <xdr:rowOff>9529</xdr:rowOff>
    </xdr:to>
    <xdr:cxnSp macro="">
      <xdr:nvCxnSpPr>
        <xdr:cNvPr id="3" name="コネクタ: カギ線 2">
          <a:extLst>
            <a:ext uri="{FF2B5EF4-FFF2-40B4-BE49-F238E27FC236}">
              <a16:creationId xmlns:a16="http://schemas.microsoft.com/office/drawing/2014/main" id="{DE6BB21C-2FFC-43E2-9435-1A41217C9F50}"/>
            </a:ext>
          </a:extLst>
        </xdr:cNvPr>
        <xdr:cNvCxnSpPr/>
      </xdr:nvCxnSpPr>
      <xdr:spPr>
        <a:xfrm rot="5400000">
          <a:off x="5676900" y="6953252"/>
          <a:ext cx="1181102" cy="647701"/>
        </a:xfrm>
        <a:prstGeom prst="bentConnector3">
          <a:avLst/>
        </a:prstGeom>
        <a:ln w="25400">
          <a:tailEnd type="triangle"/>
        </a:ln>
      </xdr:spPr>
      <xdr:style>
        <a:lnRef idx="1">
          <a:schemeClr val="accent6"/>
        </a:lnRef>
        <a:fillRef idx="0">
          <a:schemeClr val="accent6"/>
        </a:fillRef>
        <a:effectRef idx="0">
          <a:schemeClr val="accent6"/>
        </a:effectRef>
        <a:fontRef idx="minor">
          <a:schemeClr val="tx1"/>
        </a:fontRef>
      </xdr:style>
    </xdr:cxnSp>
    <xdr:clientData/>
  </xdr:twoCellAnchor>
</xdr:wsDr>
</file>

<file path=xl/drawings/drawing5.xml><?xml version="1.0" encoding="utf-8"?>
<xdr:wsDr xmlns:xdr="http://schemas.openxmlformats.org/drawingml/2006/spreadsheetDrawing" xmlns:a="http://schemas.openxmlformats.org/drawingml/2006/main">
  <xdr:twoCellAnchor>
    <xdr:from>
      <xdr:col>5</xdr:col>
      <xdr:colOff>0</xdr:colOff>
      <xdr:row>18</xdr:row>
      <xdr:rowOff>0</xdr:rowOff>
    </xdr:from>
    <xdr:to>
      <xdr:col>6</xdr:col>
      <xdr:colOff>523876</xdr:colOff>
      <xdr:row>18</xdr:row>
      <xdr:rowOff>238125</xdr:rowOff>
    </xdr:to>
    <xdr:sp macro="" textlink="">
      <xdr:nvSpPr>
        <xdr:cNvPr id="2" name="テキスト ボックス 1">
          <a:extLst>
            <a:ext uri="{FF2B5EF4-FFF2-40B4-BE49-F238E27FC236}">
              <a16:creationId xmlns:a16="http://schemas.microsoft.com/office/drawing/2014/main" id="{9149D5BB-E36F-4624-AA78-9DA40879249A}"/>
            </a:ext>
          </a:extLst>
        </xdr:cNvPr>
        <xdr:cNvSpPr txBox="1"/>
      </xdr:nvSpPr>
      <xdr:spPr>
        <a:xfrm>
          <a:off x="4210050" y="4200525"/>
          <a:ext cx="1333501" cy="2381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（令和４年３月時点）</a:t>
          </a:r>
        </a:p>
      </xdr:txBody>
    </xdr:sp>
    <xdr:clientData/>
  </xdr:twoCellAnchor>
  <xdr:twoCellAnchor>
    <xdr:from>
      <xdr:col>5</xdr:col>
      <xdr:colOff>0</xdr:colOff>
      <xdr:row>35</xdr:row>
      <xdr:rowOff>0</xdr:rowOff>
    </xdr:from>
    <xdr:to>
      <xdr:col>6</xdr:col>
      <xdr:colOff>523876</xdr:colOff>
      <xdr:row>35</xdr:row>
      <xdr:rowOff>235323</xdr:rowOff>
    </xdr:to>
    <xdr:sp macro="" textlink="">
      <xdr:nvSpPr>
        <xdr:cNvPr id="3" name="テキスト ボックス 2">
          <a:extLst>
            <a:ext uri="{FF2B5EF4-FFF2-40B4-BE49-F238E27FC236}">
              <a16:creationId xmlns:a16="http://schemas.microsoft.com/office/drawing/2014/main" id="{230E2451-2CAB-45D2-AA2A-5603D6573BE2}"/>
            </a:ext>
          </a:extLst>
        </xdr:cNvPr>
        <xdr:cNvSpPr txBox="1"/>
      </xdr:nvSpPr>
      <xdr:spPr>
        <a:xfrm>
          <a:off x="4210050" y="8496300"/>
          <a:ext cx="1333501" cy="235323"/>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900"/>
            <a:t>（令和４年３月時点）</a:t>
          </a: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AC95D4E-572B-4B1F-9495-3B4F12BC7689}">
  <dimension ref="A1:U36"/>
  <sheetViews>
    <sheetView tabSelected="1" view="pageBreakPreview" zoomScale="85" zoomScaleNormal="85" zoomScaleSheetLayoutView="85" workbookViewId="0">
      <selection activeCell="M35" sqref="M35"/>
    </sheetView>
  </sheetViews>
  <sheetFormatPr defaultRowHeight="18.75"/>
  <cols>
    <col min="1" max="1" width="0.625" style="1" customWidth="1"/>
    <col min="2" max="2" width="17.625" style="3" customWidth="1"/>
    <col min="3" max="5" width="15.625" style="3" customWidth="1"/>
    <col min="6" max="7" width="7.625" style="3" customWidth="1"/>
    <col min="8" max="8" width="4.625" style="3" customWidth="1"/>
    <col min="9" max="9" width="2.125" style="1" customWidth="1"/>
    <col min="10" max="10" width="1.25" style="1" customWidth="1"/>
    <col min="11" max="16384" width="9" style="1"/>
  </cols>
  <sheetData>
    <row r="1" spans="1:21" ht="20.25" customHeight="1">
      <c r="A1" s="84" t="s">
        <v>57</v>
      </c>
      <c r="B1" s="84"/>
      <c r="C1" s="84"/>
      <c r="D1" s="84"/>
      <c r="E1" s="84"/>
      <c r="F1" s="84"/>
      <c r="G1" s="84"/>
      <c r="H1" s="84"/>
    </row>
    <row r="2" spans="1:21" s="3" customFormat="1">
      <c r="A2" s="1"/>
      <c r="B2" s="3" t="s">
        <v>29</v>
      </c>
      <c r="I2" s="1"/>
      <c r="J2" s="1"/>
      <c r="K2" s="1"/>
      <c r="L2" s="1"/>
      <c r="M2" s="1"/>
      <c r="N2" s="1"/>
      <c r="O2" s="1"/>
      <c r="P2" s="1"/>
      <c r="Q2" s="1"/>
      <c r="R2" s="1"/>
      <c r="S2" s="1"/>
      <c r="T2" s="1"/>
      <c r="U2" s="1"/>
    </row>
    <row r="3" spans="1:21" s="3" customFormat="1">
      <c r="A3" s="1"/>
      <c r="B3" s="3" t="s">
        <v>39</v>
      </c>
      <c r="I3" s="1"/>
      <c r="J3" s="1"/>
      <c r="K3" s="1"/>
      <c r="L3" s="1"/>
      <c r="M3" s="1"/>
      <c r="N3" s="1"/>
      <c r="O3" s="1"/>
      <c r="P3" s="1"/>
      <c r="Q3" s="1"/>
      <c r="R3" s="1"/>
      <c r="S3" s="1"/>
      <c r="T3" s="1"/>
      <c r="U3" s="1"/>
    </row>
    <row r="4" spans="1:21" s="3" customFormat="1">
      <c r="A4" s="1"/>
      <c r="B4" s="3" t="s">
        <v>27</v>
      </c>
      <c r="I4" s="1"/>
      <c r="J4" s="1"/>
      <c r="K4" s="1"/>
      <c r="L4" s="1"/>
      <c r="M4" s="1"/>
      <c r="N4" s="1"/>
      <c r="O4" s="1"/>
      <c r="P4" s="1"/>
      <c r="Q4" s="1"/>
      <c r="R4" s="1"/>
      <c r="S4" s="1"/>
      <c r="T4" s="1"/>
      <c r="U4" s="1"/>
    </row>
    <row r="5" spans="1:21" s="3" customFormat="1">
      <c r="A5" s="1"/>
      <c r="B5" s="3" t="s">
        <v>28</v>
      </c>
      <c r="I5" s="1"/>
      <c r="J5" s="1"/>
      <c r="K5" s="1"/>
      <c r="L5" s="1"/>
      <c r="M5" s="1"/>
      <c r="N5" s="1"/>
      <c r="O5" s="1"/>
      <c r="P5" s="1"/>
      <c r="Q5" s="1"/>
      <c r="R5" s="1"/>
      <c r="S5" s="1"/>
      <c r="T5" s="1"/>
      <c r="U5" s="1"/>
    </row>
    <row r="6" spans="1:21" s="3" customFormat="1">
      <c r="A6" s="1"/>
      <c r="B6" s="3" t="s">
        <v>40</v>
      </c>
      <c r="I6" s="1"/>
      <c r="J6" s="1"/>
      <c r="K6" s="1"/>
      <c r="L6" s="1"/>
      <c r="M6" s="1"/>
      <c r="N6" s="1"/>
      <c r="O6" s="1"/>
      <c r="P6" s="1"/>
      <c r="Q6" s="1"/>
      <c r="R6" s="1"/>
      <c r="S6" s="1"/>
      <c r="T6" s="1"/>
      <c r="U6" s="1"/>
    </row>
    <row r="7" spans="1:21" s="3" customFormat="1" ht="13.5" customHeight="1">
      <c r="A7" s="1"/>
      <c r="I7" s="1"/>
      <c r="J7" s="1"/>
      <c r="K7" s="1"/>
      <c r="L7" s="1"/>
      <c r="M7" s="1"/>
      <c r="N7" s="1"/>
      <c r="O7" s="1"/>
      <c r="P7" s="1"/>
      <c r="Q7" s="1"/>
      <c r="R7" s="1"/>
      <c r="S7" s="1"/>
      <c r="T7" s="1"/>
      <c r="U7" s="1"/>
    </row>
    <row r="8" spans="1:21" s="3" customFormat="1">
      <c r="A8" s="1"/>
      <c r="B8" s="29" t="s">
        <v>48</v>
      </c>
      <c r="I8" s="1"/>
      <c r="J8" s="1"/>
      <c r="K8" s="1"/>
      <c r="L8" s="1"/>
      <c r="M8" s="1"/>
      <c r="N8" s="1"/>
      <c r="O8" s="1"/>
      <c r="P8" s="1"/>
      <c r="Q8" s="1"/>
      <c r="R8" s="1"/>
      <c r="S8" s="1"/>
      <c r="T8" s="1"/>
      <c r="U8" s="1"/>
    </row>
    <row r="9" spans="1:21" s="3" customFormat="1" ht="6.75" customHeight="1">
      <c r="A9" s="1"/>
      <c r="B9" s="29"/>
      <c r="I9" s="1"/>
      <c r="J9" s="1"/>
      <c r="K9" s="1"/>
      <c r="L9" s="1"/>
      <c r="M9" s="1"/>
      <c r="N9" s="1"/>
      <c r="O9" s="1"/>
      <c r="P9" s="1"/>
      <c r="Q9" s="1"/>
      <c r="R9" s="1"/>
      <c r="S9" s="1"/>
      <c r="T9" s="1"/>
      <c r="U9" s="1"/>
    </row>
    <row r="10" spans="1:21" s="3" customFormat="1">
      <c r="A10" s="1"/>
      <c r="B10" s="18" t="s">
        <v>0</v>
      </c>
      <c r="C10" s="18" t="s">
        <v>51</v>
      </c>
      <c r="D10" s="1"/>
      <c r="E10" s="1"/>
      <c r="F10" s="1"/>
      <c r="I10" s="1"/>
      <c r="J10" s="1"/>
      <c r="K10" s="1"/>
      <c r="L10" s="1"/>
      <c r="M10" s="1"/>
      <c r="N10" s="1"/>
      <c r="O10" s="1"/>
      <c r="P10" s="1"/>
      <c r="Q10" s="1"/>
      <c r="R10" s="1"/>
      <c r="S10" s="1"/>
      <c r="T10" s="1"/>
      <c r="U10" s="1"/>
    </row>
    <row r="11" spans="1:21" s="3" customFormat="1">
      <c r="A11" s="1"/>
      <c r="B11" s="19" t="s">
        <v>61</v>
      </c>
      <c r="C11" s="30"/>
      <c r="D11" s="74" t="s">
        <v>67</v>
      </c>
      <c r="E11" s="1"/>
      <c r="F11" s="1"/>
      <c r="I11" s="1"/>
      <c r="J11" s="1"/>
      <c r="K11" s="1"/>
      <c r="L11" s="1"/>
      <c r="M11" s="1"/>
      <c r="N11" s="1"/>
      <c r="O11" s="1"/>
      <c r="P11" s="1"/>
      <c r="Q11" s="1"/>
      <c r="R11" s="1"/>
      <c r="S11" s="1"/>
      <c r="T11" s="1"/>
      <c r="U11" s="1"/>
    </row>
    <row r="12" spans="1:21" s="3" customFormat="1">
      <c r="A12" s="1"/>
      <c r="B12" s="19" t="s">
        <v>62</v>
      </c>
      <c r="C12" s="41">
        <v>110</v>
      </c>
      <c r="D12" s="1" t="s">
        <v>45</v>
      </c>
      <c r="E12" s="1"/>
      <c r="F12" s="1"/>
      <c r="I12" s="1"/>
      <c r="J12" s="1"/>
      <c r="K12" s="1"/>
      <c r="L12" s="1"/>
      <c r="M12" s="1"/>
      <c r="N12" s="1"/>
      <c r="O12" s="1"/>
      <c r="P12" s="1"/>
      <c r="Q12" s="1"/>
      <c r="R12" s="1"/>
      <c r="S12" s="1"/>
      <c r="T12" s="1"/>
      <c r="U12" s="1"/>
    </row>
    <row r="13" spans="1:21" s="3" customFormat="1">
      <c r="A13" s="1"/>
      <c r="B13" s="19" t="s">
        <v>63</v>
      </c>
      <c r="C13" s="35"/>
      <c r="D13" s="75" t="s">
        <v>59</v>
      </c>
      <c r="E13" s="1"/>
      <c r="F13" s="1"/>
      <c r="I13" s="1"/>
      <c r="J13" s="1"/>
      <c r="K13" s="1"/>
      <c r="L13" s="1"/>
      <c r="M13" s="1"/>
      <c r="N13" s="1"/>
      <c r="O13" s="1"/>
      <c r="P13" s="1"/>
      <c r="Q13" s="1"/>
      <c r="R13" s="1"/>
      <c r="S13" s="1"/>
      <c r="T13" s="1"/>
      <c r="U13" s="1"/>
    </row>
    <row r="14" spans="1:21" s="3" customFormat="1">
      <c r="A14" s="1"/>
      <c r="B14" s="19" t="s">
        <v>64</v>
      </c>
      <c r="C14" s="36"/>
      <c r="D14" s="74" t="s">
        <v>132</v>
      </c>
      <c r="E14" s="1"/>
      <c r="F14" s="1"/>
      <c r="I14" s="1"/>
      <c r="J14" s="1"/>
      <c r="K14" s="1"/>
      <c r="L14" s="1"/>
      <c r="M14" s="1"/>
      <c r="N14" s="1"/>
      <c r="O14" s="1"/>
      <c r="P14" s="1"/>
      <c r="Q14" s="1"/>
      <c r="R14" s="1"/>
      <c r="S14" s="1"/>
      <c r="T14" s="1"/>
      <c r="U14" s="1"/>
    </row>
    <row r="15" spans="1:21" s="3" customFormat="1">
      <c r="A15" s="1"/>
      <c r="B15" s="19" t="s">
        <v>65</v>
      </c>
      <c r="C15" s="36"/>
      <c r="D15" s="74" t="s">
        <v>133</v>
      </c>
      <c r="E15" s="1"/>
      <c r="F15" s="1"/>
      <c r="I15" s="1"/>
      <c r="J15" s="1"/>
      <c r="K15" s="1"/>
      <c r="L15" s="1"/>
      <c r="M15" s="1"/>
      <c r="N15" s="1"/>
      <c r="O15" s="1"/>
      <c r="P15" s="1"/>
      <c r="Q15" s="1"/>
      <c r="R15" s="1"/>
      <c r="S15" s="1"/>
      <c r="T15" s="1"/>
      <c r="U15" s="1"/>
    </row>
    <row r="16" spans="1:21" ht="6" customHeight="1">
      <c r="B16" s="5"/>
      <c r="C16" s="5"/>
      <c r="D16" s="7"/>
      <c r="E16" s="4"/>
    </row>
    <row r="17" spans="1:21" s="3" customFormat="1" ht="7.5" customHeight="1" thickBot="1">
      <c r="A17" s="1"/>
      <c r="B17"/>
      <c r="I17" s="1"/>
      <c r="J17" s="1"/>
      <c r="K17" s="1"/>
      <c r="L17" s="1"/>
      <c r="M17" s="1"/>
      <c r="N17" s="1"/>
      <c r="O17" s="1"/>
      <c r="P17" s="1"/>
      <c r="Q17" s="1"/>
      <c r="R17" s="1"/>
      <c r="S17" s="1"/>
      <c r="T17" s="1"/>
      <c r="U17" s="1"/>
    </row>
    <row r="18" spans="1:21" ht="27" customHeight="1" thickBot="1">
      <c r="B18" s="49" t="s">
        <v>56</v>
      </c>
      <c r="C18" s="50"/>
      <c r="D18" s="76" t="s">
        <v>60</v>
      </c>
      <c r="J18" s="38"/>
    </row>
    <row r="25" spans="1:21">
      <c r="E25" s="68"/>
    </row>
    <row r="26" spans="1:21">
      <c r="B26" s="29" t="s">
        <v>49</v>
      </c>
    </row>
    <row r="27" spans="1:21" ht="6.75" customHeight="1">
      <c r="B27" s="29"/>
    </row>
    <row r="28" spans="1:21">
      <c r="B28" s="18" t="s">
        <v>0</v>
      </c>
      <c r="C28" s="18" t="s">
        <v>51</v>
      </c>
      <c r="D28" s="1"/>
      <c r="E28" s="1"/>
      <c r="F28" s="1"/>
    </row>
    <row r="29" spans="1:21">
      <c r="B29" s="19" t="s">
        <v>61</v>
      </c>
      <c r="C29" s="30"/>
      <c r="D29" s="74" t="s">
        <v>58</v>
      </c>
      <c r="E29" s="1"/>
      <c r="F29" s="1"/>
    </row>
    <row r="30" spans="1:21">
      <c r="B30" s="19" t="s">
        <v>62</v>
      </c>
      <c r="C30" s="35">
        <v>110</v>
      </c>
      <c r="D30" s="1" t="s">
        <v>45</v>
      </c>
      <c r="E30" s="1"/>
      <c r="F30" s="1"/>
    </row>
    <row r="31" spans="1:21">
      <c r="B31" s="19" t="s">
        <v>63</v>
      </c>
      <c r="C31" s="35"/>
      <c r="D31" s="75" t="s">
        <v>59</v>
      </c>
      <c r="E31" s="1"/>
      <c r="F31" s="1"/>
    </row>
    <row r="32" spans="1:21">
      <c r="B32" s="19" t="s">
        <v>64</v>
      </c>
      <c r="C32" s="36"/>
      <c r="D32" s="74" t="s">
        <v>132</v>
      </c>
      <c r="E32" s="1"/>
      <c r="F32" s="1"/>
    </row>
    <row r="33" spans="2:10">
      <c r="B33" s="19" t="s">
        <v>65</v>
      </c>
      <c r="C33" s="36"/>
      <c r="D33" s="74" t="s">
        <v>133</v>
      </c>
      <c r="E33" s="1"/>
      <c r="F33" s="1"/>
    </row>
    <row r="34" spans="2:10" ht="19.5" thickBot="1">
      <c r="B34" s="5"/>
      <c r="C34" s="5"/>
      <c r="D34" s="7"/>
      <c r="E34" s="4"/>
    </row>
    <row r="35" spans="2:10" ht="27" customHeight="1" thickBot="1">
      <c r="B35" s="49" t="s">
        <v>56</v>
      </c>
      <c r="C35" s="50"/>
      <c r="D35" s="76" t="s">
        <v>60</v>
      </c>
      <c r="J35" s="38"/>
    </row>
    <row r="36" spans="2:10" ht="8.25" customHeight="1"/>
  </sheetData>
  <mergeCells count="1">
    <mergeCell ref="A1:H1"/>
  </mergeCells>
  <phoneticPr fontId="2"/>
  <pageMargins left="0.23622047244094491" right="0.23622047244094491" top="0.74803149606299213" bottom="0.74803149606299213" header="0.31496062992125984" footer="0.31496062992125984"/>
  <pageSetup paperSize="9" scale="97" orientation="portrait" r:id="rId1"/>
  <headerFooter>
    <oddHeader>&amp;R&amp;"游明朝,標準"&amp;9【様式例５】</oddHeader>
  </headerFooter>
  <drawing r:id="rId2"/>
  <legacyDrawing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CC5C46D-4A2D-47A4-91ED-BE5349E672FF}">
  <dimension ref="B2:J15"/>
  <sheetViews>
    <sheetView topLeftCell="A7" workbookViewId="0">
      <selection activeCell="K15" sqref="K15"/>
    </sheetView>
  </sheetViews>
  <sheetFormatPr defaultRowHeight="18.75"/>
  <cols>
    <col min="1" max="1" width="9" style="1"/>
    <col min="2" max="2" width="11.125" style="1" customWidth="1"/>
    <col min="3" max="10" width="10" style="1" customWidth="1"/>
    <col min="11" max="16384" width="9" style="1"/>
  </cols>
  <sheetData>
    <row r="2" spans="2:10" ht="41.25" customHeight="1">
      <c r="B2" s="69" t="s">
        <v>120</v>
      </c>
      <c r="C2" s="69" t="s">
        <v>124</v>
      </c>
      <c r="D2" s="69" t="s">
        <v>125</v>
      </c>
      <c r="E2" s="69" t="s">
        <v>126</v>
      </c>
      <c r="F2" s="69" t="s">
        <v>127</v>
      </c>
      <c r="G2" s="69" t="s">
        <v>128</v>
      </c>
      <c r="H2" s="69" t="s">
        <v>129</v>
      </c>
      <c r="I2" s="69" t="s">
        <v>130</v>
      </c>
      <c r="J2" s="69" t="s">
        <v>131</v>
      </c>
    </row>
    <row r="3" spans="2:10" ht="41.25" customHeight="1">
      <c r="B3" s="72" t="s">
        <v>122</v>
      </c>
      <c r="C3" s="70">
        <v>0.1</v>
      </c>
      <c r="D3" s="70">
        <v>0.15</v>
      </c>
      <c r="E3" s="70">
        <v>0.2</v>
      </c>
      <c r="F3" s="70" t="s">
        <v>152</v>
      </c>
      <c r="G3" s="70" t="s">
        <v>153</v>
      </c>
      <c r="H3" s="70" t="s">
        <v>154</v>
      </c>
      <c r="I3" s="70" t="s">
        <v>155</v>
      </c>
      <c r="J3" s="70" t="s">
        <v>156</v>
      </c>
    </row>
    <row r="4" spans="2:10" ht="41.25" customHeight="1">
      <c r="B4" s="71" t="s">
        <v>121</v>
      </c>
      <c r="C4" s="71" t="s">
        <v>123</v>
      </c>
      <c r="D4" s="71" t="s">
        <v>145</v>
      </c>
      <c r="E4" s="71" t="s">
        <v>142</v>
      </c>
      <c r="F4" s="71" t="s">
        <v>146</v>
      </c>
      <c r="G4" s="71" t="s">
        <v>147</v>
      </c>
      <c r="H4" s="71" t="s">
        <v>148</v>
      </c>
      <c r="I4" s="71" t="s">
        <v>137</v>
      </c>
      <c r="J4" s="71" t="s">
        <v>149</v>
      </c>
    </row>
    <row r="13" spans="2:10" ht="41.25" customHeight="1">
      <c r="B13" s="69" t="s">
        <v>120</v>
      </c>
      <c r="C13" s="69" t="s">
        <v>124</v>
      </c>
      <c r="D13" s="69" t="s">
        <v>134</v>
      </c>
      <c r="E13" s="69" t="s">
        <v>125</v>
      </c>
      <c r="F13" s="69" t="s">
        <v>126</v>
      </c>
      <c r="G13" s="69" t="s">
        <v>127</v>
      </c>
      <c r="H13" s="69" t="s">
        <v>128</v>
      </c>
      <c r="I13" s="69" t="s">
        <v>129</v>
      </c>
      <c r="J13" s="69" t="s">
        <v>135</v>
      </c>
    </row>
    <row r="14" spans="2:10" ht="41.25" customHeight="1">
      <c r="B14" s="72" t="s">
        <v>122</v>
      </c>
      <c r="C14" s="70" t="s">
        <v>157</v>
      </c>
      <c r="D14" s="70" t="s">
        <v>158</v>
      </c>
      <c r="E14" s="70" t="s">
        <v>159</v>
      </c>
      <c r="F14" s="70" t="s">
        <v>152</v>
      </c>
      <c r="G14" s="70" t="s">
        <v>153</v>
      </c>
      <c r="H14" s="70" t="s">
        <v>154</v>
      </c>
      <c r="I14" s="70" t="s">
        <v>155</v>
      </c>
      <c r="J14" s="70" t="s">
        <v>156</v>
      </c>
    </row>
    <row r="15" spans="2:10" ht="41.25" customHeight="1">
      <c r="B15" s="71" t="s">
        <v>121</v>
      </c>
      <c r="C15" s="71" t="s">
        <v>123</v>
      </c>
      <c r="D15" s="71" t="s">
        <v>144</v>
      </c>
      <c r="E15" s="71" t="s">
        <v>143</v>
      </c>
      <c r="F15" s="71" t="s">
        <v>141</v>
      </c>
      <c r="G15" s="71" t="s">
        <v>140</v>
      </c>
      <c r="H15" s="71" t="s">
        <v>139</v>
      </c>
      <c r="I15" s="71" t="s">
        <v>138</v>
      </c>
      <c r="J15" s="71" t="s">
        <v>136</v>
      </c>
    </row>
  </sheetData>
  <phoneticPr fontId="2"/>
  <pageMargins left="0.70866141732283472" right="0.70866141732283472" top="0.74803149606299213" bottom="0.74803149606299213" header="0.31496062992125984" footer="0.31496062992125984"/>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E748458-60E4-4BA1-9C5B-C0A1CA0A1139}">
  <dimension ref="A1:U42"/>
  <sheetViews>
    <sheetView view="pageBreakPreview" zoomScaleNormal="100" zoomScaleSheetLayoutView="100" workbookViewId="0">
      <selection activeCell="D29" sqref="D29"/>
    </sheetView>
  </sheetViews>
  <sheetFormatPr defaultRowHeight="18.75"/>
  <cols>
    <col min="1" max="1" width="1.125" style="1" customWidth="1"/>
    <col min="2" max="2" width="17.625" style="3" customWidth="1"/>
    <col min="3" max="3" width="11.625" style="3" customWidth="1"/>
    <col min="4" max="4" width="12.75" style="3" customWidth="1"/>
    <col min="5" max="5" width="11.75" style="3" customWidth="1"/>
    <col min="6" max="6" width="5.5" style="3" customWidth="1"/>
    <col min="7" max="7" width="7.625" style="3" customWidth="1"/>
    <col min="8" max="8" width="4.625" style="3" customWidth="1"/>
    <col min="9" max="9" width="2.125" style="1" customWidth="1"/>
    <col min="10" max="10" width="7.75" style="1" customWidth="1"/>
    <col min="11" max="11" width="7.5" style="1" customWidth="1"/>
    <col min="12" max="12" width="0.625" style="1" customWidth="1"/>
    <col min="13" max="16384" width="9" style="1"/>
  </cols>
  <sheetData>
    <row r="1" spans="1:21" ht="24">
      <c r="B1" s="39"/>
      <c r="C1" s="39"/>
      <c r="D1" s="48" t="s">
        <v>57</v>
      </c>
      <c r="E1" s="39"/>
      <c r="F1" s="39"/>
      <c r="G1" s="39"/>
      <c r="H1" s="39"/>
    </row>
    <row r="2" spans="1:21" s="3" customFormat="1">
      <c r="A2" s="1"/>
      <c r="B2" s="3" t="s">
        <v>29</v>
      </c>
      <c r="I2" s="1"/>
      <c r="J2" s="1"/>
      <c r="K2" s="1"/>
      <c r="L2" s="1"/>
      <c r="M2" s="1"/>
      <c r="N2" s="1"/>
      <c r="O2" s="1"/>
      <c r="P2" s="1"/>
      <c r="Q2" s="1"/>
      <c r="R2" s="1"/>
      <c r="S2" s="1"/>
      <c r="T2" s="1"/>
      <c r="U2" s="1"/>
    </row>
    <row r="3" spans="1:21" s="3" customFormat="1">
      <c r="A3" s="1"/>
      <c r="B3" s="3" t="s">
        <v>39</v>
      </c>
      <c r="I3" s="1"/>
      <c r="J3" s="1"/>
      <c r="K3" s="1"/>
      <c r="L3" s="1"/>
      <c r="M3" s="1"/>
      <c r="N3" s="1"/>
      <c r="O3" s="1"/>
      <c r="P3" s="1"/>
      <c r="Q3" s="1"/>
      <c r="R3" s="1"/>
      <c r="S3" s="1"/>
      <c r="T3" s="1"/>
      <c r="U3" s="1"/>
    </row>
    <row r="4" spans="1:21" s="3" customFormat="1">
      <c r="A4" s="1"/>
      <c r="B4" s="3" t="s">
        <v>27</v>
      </c>
      <c r="I4" s="1"/>
      <c r="J4" s="1"/>
      <c r="K4" s="1"/>
      <c r="L4" s="1"/>
      <c r="M4" s="1"/>
      <c r="N4" s="1"/>
      <c r="O4" s="1"/>
      <c r="P4" s="1"/>
      <c r="Q4" s="1"/>
      <c r="R4" s="1"/>
      <c r="S4" s="1"/>
      <c r="T4" s="1"/>
      <c r="U4" s="1"/>
    </row>
    <row r="5" spans="1:21" s="3" customFormat="1">
      <c r="A5" s="1"/>
      <c r="B5" s="3" t="s">
        <v>28</v>
      </c>
      <c r="I5" s="1"/>
      <c r="J5" s="1"/>
      <c r="K5" s="1"/>
      <c r="L5" s="1"/>
      <c r="M5" s="1"/>
      <c r="N5" s="1"/>
      <c r="O5" s="1"/>
      <c r="P5" s="1"/>
      <c r="Q5" s="1"/>
      <c r="R5" s="1"/>
      <c r="S5" s="1"/>
      <c r="T5" s="1"/>
      <c r="U5" s="1"/>
    </row>
    <row r="6" spans="1:21" s="3" customFormat="1">
      <c r="A6" s="1"/>
      <c r="B6" s="3" t="s">
        <v>40</v>
      </c>
      <c r="I6" s="1"/>
      <c r="J6" s="1"/>
      <c r="K6" s="1"/>
      <c r="L6" s="1"/>
      <c r="M6" s="1"/>
      <c r="N6" s="1"/>
      <c r="O6" s="1"/>
      <c r="P6" s="1"/>
      <c r="Q6" s="1"/>
      <c r="R6" s="1"/>
      <c r="S6" s="1"/>
      <c r="T6" s="1"/>
      <c r="U6" s="1"/>
    </row>
    <row r="7" spans="1:21" s="3" customFormat="1" ht="13.5" customHeight="1">
      <c r="A7" s="1"/>
      <c r="I7" s="1"/>
      <c r="J7" s="1"/>
      <c r="K7" s="1"/>
      <c r="L7" s="1"/>
      <c r="M7" s="1"/>
      <c r="N7" s="1"/>
      <c r="O7" s="1"/>
      <c r="P7" s="1"/>
      <c r="Q7" s="1"/>
      <c r="R7" s="1"/>
      <c r="S7" s="1"/>
      <c r="T7" s="1"/>
      <c r="U7" s="1"/>
    </row>
    <row r="8" spans="1:21" s="3" customFormat="1">
      <c r="A8" s="1"/>
      <c r="B8" s="29" t="s">
        <v>48</v>
      </c>
      <c r="I8" s="1"/>
      <c r="J8" s="1"/>
      <c r="K8" s="1"/>
      <c r="L8" s="1"/>
      <c r="M8" s="1"/>
      <c r="N8" s="1"/>
      <c r="O8" s="1"/>
      <c r="P8" s="1"/>
      <c r="Q8" s="1"/>
      <c r="R8" s="1"/>
      <c r="S8" s="1"/>
      <c r="T8" s="1"/>
      <c r="U8" s="1"/>
    </row>
    <row r="9" spans="1:21" s="3" customFormat="1" ht="6.75" customHeight="1">
      <c r="A9" s="1"/>
      <c r="B9" s="29"/>
      <c r="I9" s="1"/>
      <c r="J9" s="1"/>
      <c r="K9" s="1"/>
      <c r="L9" s="1"/>
      <c r="M9" s="1"/>
      <c r="N9" s="1"/>
      <c r="O9" s="1"/>
      <c r="P9" s="1"/>
      <c r="Q9" s="1"/>
      <c r="R9" s="1"/>
      <c r="S9" s="1"/>
      <c r="T9" s="1"/>
      <c r="U9" s="1"/>
    </row>
    <row r="10" spans="1:21" s="3" customFormat="1">
      <c r="B10" s="18" t="s">
        <v>0</v>
      </c>
      <c r="C10" s="18" t="s">
        <v>51</v>
      </c>
      <c r="D10" s="1"/>
      <c r="E10" s="1"/>
      <c r="F10" s="1"/>
      <c r="I10" s="1"/>
      <c r="J10" s="1"/>
      <c r="K10" s="1"/>
      <c r="L10" s="1"/>
      <c r="M10" s="1"/>
      <c r="N10" s="1"/>
      <c r="O10" s="1"/>
      <c r="P10" s="1"/>
      <c r="Q10" s="1"/>
      <c r="R10" s="1"/>
      <c r="S10" s="1"/>
      <c r="T10" s="1"/>
      <c r="U10" s="1"/>
    </row>
    <row r="11" spans="1:21" s="3" customFormat="1">
      <c r="B11" s="19" t="s">
        <v>42</v>
      </c>
      <c r="C11" s="44">
        <v>1000</v>
      </c>
      <c r="D11" s="77" t="s">
        <v>68</v>
      </c>
      <c r="E11" s="1"/>
      <c r="F11" s="1"/>
      <c r="I11" s="1"/>
      <c r="J11" s="1"/>
      <c r="K11" s="1"/>
      <c r="L11" s="1"/>
      <c r="M11" s="1"/>
      <c r="N11" s="1"/>
      <c r="O11" s="1"/>
      <c r="P11" s="1"/>
      <c r="Q11" s="1"/>
      <c r="R11" s="1"/>
      <c r="S11" s="1"/>
      <c r="T11" s="1"/>
      <c r="U11" s="1"/>
    </row>
    <row r="12" spans="1:21" s="3" customFormat="1">
      <c r="B12" s="19" t="s">
        <v>43</v>
      </c>
      <c r="C12" s="34">
        <v>110</v>
      </c>
      <c r="D12" s="1" t="s">
        <v>53</v>
      </c>
      <c r="E12" s="1"/>
      <c r="F12" s="1"/>
      <c r="I12" s="1"/>
      <c r="J12" s="1"/>
      <c r="K12" s="1"/>
      <c r="L12" s="1"/>
      <c r="M12" s="1"/>
      <c r="N12" s="1"/>
      <c r="O12" s="1"/>
      <c r="P12" s="1"/>
      <c r="Q12" s="1"/>
      <c r="R12" s="1"/>
      <c r="S12" s="1"/>
      <c r="T12" s="1"/>
      <c r="U12" s="1"/>
    </row>
    <row r="13" spans="1:21" s="3" customFormat="1">
      <c r="B13" s="19" t="s">
        <v>44</v>
      </c>
      <c r="C13" s="34">
        <f>IF(C11-C12&lt;=0,,C11-C12)</f>
        <v>890</v>
      </c>
      <c r="D13" s="43" t="s">
        <v>54</v>
      </c>
      <c r="E13" s="1"/>
      <c r="F13" s="1"/>
      <c r="I13" s="1"/>
      <c r="J13" s="1"/>
      <c r="K13" s="1"/>
      <c r="L13" s="1"/>
      <c r="M13" s="1"/>
      <c r="N13" s="1"/>
      <c r="O13" s="1"/>
      <c r="P13" s="1"/>
      <c r="Q13" s="1"/>
      <c r="R13" s="1"/>
      <c r="S13" s="1"/>
      <c r="T13" s="1"/>
      <c r="U13" s="1"/>
    </row>
    <row r="14" spans="1:21" s="3" customFormat="1">
      <c r="B14" s="19" t="s">
        <v>46</v>
      </c>
      <c r="C14" s="42">
        <f>_xlfn.IFS(C13&lt;0,0,C13&lt;200,10,C13&lt;400,15,C13&lt;600,20,C13&lt;1000,30,C13&lt;1500,40,C13&lt;3000,45,C13&lt;4500,50,C13=4500,55,C13&gt;4500,55)</f>
        <v>30</v>
      </c>
      <c r="D14" s="40" t="s">
        <v>55</v>
      </c>
      <c r="E14" s="1"/>
      <c r="F14" s="1"/>
      <c r="I14" s="1"/>
      <c r="J14" s="1"/>
      <c r="K14" s="1"/>
      <c r="L14" s="1"/>
      <c r="M14" s="1"/>
      <c r="N14" s="1"/>
      <c r="O14" s="1"/>
      <c r="P14" s="1"/>
      <c r="Q14" s="1"/>
      <c r="R14" s="1"/>
      <c r="S14" s="1"/>
      <c r="T14" s="1"/>
      <c r="U14" s="1"/>
    </row>
    <row r="15" spans="1:21" s="3" customFormat="1">
      <c r="B15" s="19" t="s">
        <v>47</v>
      </c>
      <c r="C15" s="42">
        <f>_xlfn.IFS(C13&lt;0,0,C13&lt;200,0,C13&lt;400,10,C13&lt;600,30,C13&lt;1000,90,C13&lt;1500,190,C13&lt;3000,265,C13&lt;4500,415,C13=4500,640,C13&gt;4500,640)</f>
        <v>90</v>
      </c>
      <c r="D15" s="40" t="s">
        <v>55</v>
      </c>
      <c r="E15" s="1"/>
      <c r="F15" s="1"/>
      <c r="I15" s="1"/>
      <c r="J15" s="1"/>
      <c r="K15" s="1"/>
      <c r="L15" s="1"/>
      <c r="M15" s="1"/>
      <c r="N15" s="1"/>
      <c r="O15" s="1"/>
      <c r="P15" s="1"/>
      <c r="Q15" s="1"/>
      <c r="R15" s="1"/>
      <c r="S15" s="1"/>
      <c r="T15" s="1"/>
      <c r="U15" s="1"/>
    </row>
    <row r="16" spans="1:21" ht="6" customHeight="1">
      <c r="B16" s="5"/>
      <c r="C16" s="5"/>
      <c r="D16" s="7"/>
      <c r="E16" s="4"/>
    </row>
    <row r="17" spans="1:21" s="3" customFormat="1" ht="7.5" customHeight="1" thickBot="1">
      <c r="A17" s="1"/>
      <c r="B17"/>
      <c r="I17" s="1"/>
      <c r="J17" s="1"/>
      <c r="K17" s="1"/>
      <c r="L17" s="1"/>
      <c r="M17" s="1"/>
      <c r="N17" s="1"/>
      <c r="O17" s="1"/>
      <c r="P17" s="1"/>
      <c r="Q17" s="1"/>
      <c r="R17" s="1"/>
      <c r="S17" s="1"/>
      <c r="T17" s="1"/>
      <c r="U17" s="1"/>
    </row>
    <row r="18" spans="1:21" ht="27" customHeight="1" thickBot="1">
      <c r="B18" s="45" t="s">
        <v>56</v>
      </c>
      <c r="C18" s="46">
        <f>(C13*C14/100)-C15</f>
        <v>177</v>
      </c>
      <c r="D18" s="3" t="s">
        <v>52</v>
      </c>
      <c r="J18" s="38"/>
    </row>
    <row r="20" spans="1:21">
      <c r="B20" s="3" t="s">
        <v>66</v>
      </c>
    </row>
    <row r="24" spans="1:21" ht="19.5">
      <c r="B24" s="37"/>
      <c r="C24" s="1"/>
    </row>
    <row r="25" spans="1:21" ht="9" customHeight="1"/>
    <row r="26" spans="1:21">
      <c r="B26" s="29" t="s">
        <v>49</v>
      </c>
    </row>
    <row r="27" spans="1:21" ht="6.75" customHeight="1">
      <c r="B27" s="29"/>
    </row>
    <row r="28" spans="1:21">
      <c r="B28" s="18" t="s">
        <v>0</v>
      </c>
      <c r="C28" s="18" t="s">
        <v>51</v>
      </c>
      <c r="D28" s="1"/>
      <c r="E28" s="1"/>
      <c r="F28" s="1"/>
    </row>
    <row r="29" spans="1:21">
      <c r="B29" s="19" t="s">
        <v>42</v>
      </c>
      <c r="C29" s="44">
        <v>1000</v>
      </c>
      <c r="D29" s="77" t="s">
        <v>68</v>
      </c>
      <c r="E29" s="1"/>
      <c r="F29" s="1"/>
    </row>
    <row r="30" spans="1:21">
      <c r="B30" s="19" t="s">
        <v>43</v>
      </c>
      <c r="C30" s="34">
        <v>110</v>
      </c>
      <c r="D30" s="1" t="s">
        <v>53</v>
      </c>
      <c r="E30" s="1"/>
      <c r="F30" s="1"/>
    </row>
    <row r="31" spans="1:21">
      <c r="B31" s="19" t="s">
        <v>44</v>
      </c>
      <c r="C31" s="34">
        <f>IF(C29-C30&lt;=0,,C29-C30)</f>
        <v>890</v>
      </c>
      <c r="D31" s="43" t="s">
        <v>54</v>
      </c>
      <c r="E31" s="1"/>
      <c r="F31" s="1"/>
    </row>
    <row r="32" spans="1:21">
      <c r="B32" s="19" t="s">
        <v>46</v>
      </c>
      <c r="C32" s="42">
        <f>_xlfn.IFS(C31&lt;0,0,C31&lt;200,10,C31&lt;300,15,C31&lt;400,20,C31&lt;600,30,C31&lt;1000,40,C31&lt;1500,45,C31&lt;3000,50,C31=3000,55,C31&gt;3000,55)</f>
        <v>40</v>
      </c>
      <c r="D32" s="40" t="s">
        <v>55</v>
      </c>
      <c r="E32" s="1"/>
      <c r="F32" s="1"/>
    </row>
    <row r="33" spans="2:6">
      <c r="B33" s="19" t="s">
        <v>47</v>
      </c>
      <c r="C33" s="42">
        <f>_xlfn.IFS(C31&lt;0,0,C31&lt;200,0,C31&lt;300,10,C31&lt;400,25,C31&lt;600,65,C31&lt;1000,125,C31&lt;1500,175,C31&lt;3000,250,C31=3000,400,C31&gt;3000,400)</f>
        <v>125</v>
      </c>
      <c r="D33" s="40" t="s">
        <v>55</v>
      </c>
      <c r="E33" s="1"/>
      <c r="F33" s="1"/>
    </row>
    <row r="34" spans="2:6" ht="19.5" thickBot="1">
      <c r="B34" s="5"/>
      <c r="C34" s="5"/>
      <c r="D34" s="7"/>
      <c r="E34" s="4"/>
    </row>
    <row r="35" spans="2:6" ht="27" customHeight="1" thickBot="1">
      <c r="B35" s="45" t="s">
        <v>56</v>
      </c>
      <c r="C35" s="47">
        <f>(C31*C32/100)-C33</f>
        <v>231</v>
      </c>
    </row>
    <row r="37" spans="2:6">
      <c r="B37" s="3" t="s">
        <v>66</v>
      </c>
    </row>
    <row r="39" spans="2:6" ht="9.75" customHeight="1"/>
    <row r="42" spans="2:6" ht="25.5" customHeight="1"/>
  </sheetData>
  <phoneticPr fontId="2"/>
  <pageMargins left="0.23622047244094491" right="0.23622047244094491" top="0.74803149606299213" bottom="0.74803149606299213" header="0.31496062992125984" footer="0.31496062992125984"/>
  <pageSetup paperSize="9" scale="99" orientation="portrait" r:id="rId1"/>
  <headerFooter>
    <oddHeader>&amp;R&amp;9【様式例５】</odd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8B3FF6-8439-4E32-ADBC-2197B0E4705C}">
  <dimension ref="A1:V43"/>
  <sheetViews>
    <sheetView view="pageBreakPreview" topLeftCell="A4" zoomScaleNormal="100" zoomScaleSheetLayoutView="100" workbookViewId="0">
      <selection activeCell="B8" sqref="B8"/>
    </sheetView>
  </sheetViews>
  <sheetFormatPr defaultRowHeight="18.75"/>
  <cols>
    <col min="1" max="1" width="2.125" style="1" customWidth="1"/>
    <col min="2" max="2" width="16.625" style="3" customWidth="1"/>
    <col min="3" max="3" width="14.125" style="3" customWidth="1"/>
    <col min="4" max="4" width="16.625" style="3" customWidth="1"/>
    <col min="5" max="5" width="14.125" style="3" customWidth="1"/>
    <col min="6" max="7" width="7.625" style="3" customWidth="1"/>
    <col min="8" max="8" width="5.25" style="3" bestFit="1" customWidth="1"/>
    <col min="9" max="9" width="4.625" style="3" customWidth="1"/>
    <col min="10" max="10" width="2.625" style="1" customWidth="1"/>
    <col min="11" max="16384" width="9" style="1"/>
  </cols>
  <sheetData>
    <row r="1" spans="1:22" ht="12.75" customHeight="1"/>
    <row r="2" spans="1:22" ht="24">
      <c r="A2" s="84" t="s">
        <v>37</v>
      </c>
      <c r="B2" s="84"/>
      <c r="C2" s="84"/>
      <c r="D2" s="84"/>
      <c r="E2" s="84"/>
      <c r="F2" s="84"/>
      <c r="G2" s="84"/>
      <c r="H2" s="84"/>
      <c r="I2" s="84"/>
    </row>
    <row r="3" spans="1:22" s="3" customFormat="1">
      <c r="A3" s="1"/>
      <c r="B3" s="3" t="s">
        <v>29</v>
      </c>
      <c r="J3" s="1"/>
      <c r="K3" s="1"/>
      <c r="L3" s="1"/>
      <c r="M3" s="1"/>
      <c r="N3" s="1"/>
      <c r="O3" s="1"/>
      <c r="P3" s="1"/>
      <c r="Q3" s="1"/>
      <c r="R3" s="1"/>
      <c r="S3" s="1"/>
      <c r="T3" s="1"/>
      <c r="U3" s="1"/>
      <c r="V3" s="1"/>
    </row>
    <row r="4" spans="1:22" s="3" customFormat="1">
      <c r="A4" s="1"/>
      <c r="B4" s="3" t="s">
        <v>36</v>
      </c>
      <c r="J4" s="1"/>
      <c r="K4" s="1"/>
      <c r="L4" s="1"/>
      <c r="M4" s="1"/>
      <c r="N4" s="1"/>
      <c r="O4" s="1"/>
      <c r="P4" s="1"/>
      <c r="Q4" s="1"/>
      <c r="R4" s="1"/>
      <c r="S4" s="1"/>
      <c r="T4" s="1"/>
      <c r="U4" s="1"/>
      <c r="V4" s="1"/>
    </row>
    <row r="5" spans="1:22" s="3" customFormat="1">
      <c r="A5" s="1"/>
      <c r="B5" s="3" t="s">
        <v>27</v>
      </c>
      <c r="J5" s="1"/>
      <c r="K5" s="1"/>
      <c r="L5" s="1"/>
      <c r="M5" s="1"/>
      <c r="N5" s="1"/>
      <c r="O5" s="1"/>
      <c r="P5" s="1"/>
      <c r="Q5" s="1"/>
      <c r="R5" s="1"/>
      <c r="S5" s="1"/>
      <c r="T5" s="1"/>
      <c r="U5" s="1"/>
      <c r="V5" s="1"/>
    </row>
    <row r="6" spans="1:22" s="3" customFormat="1">
      <c r="A6" s="1"/>
      <c r="B6" s="3" t="s">
        <v>28</v>
      </c>
      <c r="J6" s="1"/>
      <c r="K6" s="1"/>
      <c r="L6" s="1"/>
      <c r="M6" s="1"/>
      <c r="N6" s="1"/>
      <c r="O6" s="1"/>
      <c r="P6" s="1"/>
      <c r="Q6" s="1"/>
      <c r="R6" s="1"/>
      <c r="S6" s="1"/>
      <c r="T6" s="1"/>
      <c r="U6" s="1"/>
      <c r="V6" s="1"/>
    </row>
    <row r="7" spans="1:22" s="3" customFormat="1">
      <c r="A7" s="1"/>
      <c r="B7" s="3" t="s">
        <v>40</v>
      </c>
      <c r="J7" s="1"/>
      <c r="K7" s="1"/>
      <c r="L7" s="1"/>
      <c r="M7" s="1"/>
      <c r="N7" s="1"/>
      <c r="O7" s="1"/>
      <c r="P7" s="1"/>
      <c r="Q7" s="1"/>
      <c r="R7" s="1"/>
      <c r="S7" s="1"/>
      <c r="T7" s="1"/>
      <c r="U7" s="1"/>
      <c r="V7" s="1"/>
    </row>
    <row r="8" spans="1:22" s="3" customFormat="1">
      <c r="A8" s="1"/>
      <c r="B8" s="3" t="s">
        <v>164</v>
      </c>
      <c r="J8" s="1"/>
      <c r="K8" s="1"/>
      <c r="L8" s="1"/>
      <c r="M8" s="1"/>
      <c r="N8" s="1"/>
      <c r="O8" s="1"/>
      <c r="P8" s="1"/>
      <c r="Q8" s="1"/>
      <c r="R8" s="1"/>
      <c r="S8" s="1"/>
      <c r="T8" s="1"/>
      <c r="U8" s="1"/>
      <c r="V8" s="1"/>
    </row>
    <row r="9" spans="1:22" s="3" customFormat="1">
      <c r="A9" s="1"/>
      <c r="B9" s="3" t="s">
        <v>41</v>
      </c>
      <c r="J9" s="1"/>
      <c r="K9" s="1"/>
      <c r="L9" s="1"/>
      <c r="M9" s="1"/>
      <c r="N9" s="1"/>
      <c r="O9" s="1"/>
      <c r="P9" s="1"/>
      <c r="Q9" s="1"/>
      <c r="R9" s="1"/>
      <c r="S9" s="1"/>
      <c r="T9" s="1"/>
      <c r="U9" s="1"/>
      <c r="V9" s="1"/>
    </row>
    <row r="10" spans="1:22" s="3" customFormat="1" ht="13.5" customHeight="1">
      <c r="A10" s="1"/>
      <c r="J10" s="1"/>
      <c r="K10" s="1"/>
      <c r="L10" s="1"/>
      <c r="M10" s="1"/>
      <c r="N10" s="1"/>
      <c r="O10" s="1"/>
      <c r="P10" s="1"/>
      <c r="Q10" s="1"/>
      <c r="R10" s="1"/>
      <c r="S10" s="1"/>
      <c r="T10" s="1"/>
      <c r="U10" s="1"/>
      <c r="V10" s="1"/>
    </row>
    <row r="11" spans="1:22" s="3" customFormat="1" ht="19.5" thickBot="1">
      <c r="A11" s="1"/>
      <c r="B11" s="78" t="s">
        <v>82</v>
      </c>
      <c r="J11" s="1"/>
      <c r="K11" s="1"/>
      <c r="L11" s="1"/>
      <c r="M11" s="1"/>
      <c r="N11" s="1"/>
      <c r="O11" s="1"/>
      <c r="P11" s="1"/>
      <c r="Q11" s="1"/>
      <c r="R11" s="1"/>
      <c r="S11" s="1"/>
      <c r="T11" s="1"/>
      <c r="U11" s="1"/>
      <c r="V11" s="1"/>
    </row>
    <row r="12" spans="1:22" s="3" customFormat="1" ht="19.5" thickBot="1">
      <c r="A12" s="1"/>
      <c r="B12" s="53" t="s">
        <v>69</v>
      </c>
      <c r="C12" s="60"/>
      <c r="D12" s="51"/>
      <c r="F12" s="92" t="s">
        <v>80</v>
      </c>
      <c r="G12" s="92"/>
      <c r="H12" s="58"/>
      <c r="J12" s="1"/>
      <c r="K12" s="1"/>
      <c r="L12" s="1"/>
      <c r="M12" s="1"/>
      <c r="N12" s="1"/>
      <c r="O12" s="1"/>
      <c r="P12" s="1"/>
      <c r="Q12" s="1"/>
      <c r="R12" s="1"/>
      <c r="S12" s="1"/>
      <c r="T12" s="1"/>
      <c r="U12" s="1"/>
      <c r="V12" s="1"/>
    </row>
    <row r="13" spans="1:22" s="3" customFormat="1" ht="19.5" thickBot="1">
      <c r="A13" s="1"/>
      <c r="B13" s="3" t="s">
        <v>12</v>
      </c>
      <c r="C13" s="52"/>
      <c r="D13" s="51"/>
      <c r="E13" s="79" t="s">
        <v>83</v>
      </c>
      <c r="F13" s="85"/>
      <c r="G13" s="86"/>
      <c r="H13" s="59" t="s">
        <v>118</v>
      </c>
      <c r="I13" s="54" t="s">
        <v>14</v>
      </c>
      <c r="J13" s="1"/>
      <c r="K13" s="1"/>
      <c r="M13" s="1"/>
      <c r="N13" s="1"/>
      <c r="O13" s="1"/>
      <c r="P13" s="1"/>
      <c r="Q13" s="1"/>
      <c r="R13" s="1"/>
      <c r="S13" s="1"/>
      <c r="T13" s="1"/>
      <c r="U13" s="1"/>
      <c r="V13" s="1"/>
    </row>
    <row r="14" spans="1:22" s="3" customFormat="1" ht="9" customHeight="1">
      <c r="A14" s="1"/>
      <c r="I14" s="55"/>
      <c r="J14" s="1"/>
      <c r="K14" s="1"/>
      <c r="L14" s="1"/>
      <c r="M14" s="1"/>
      <c r="N14" s="1"/>
      <c r="O14" s="1"/>
      <c r="P14" s="1"/>
      <c r="Q14" s="1"/>
      <c r="R14" s="1"/>
      <c r="S14" s="1"/>
      <c r="T14" s="1"/>
      <c r="U14" s="1"/>
      <c r="V14" s="1"/>
    </row>
    <row r="15" spans="1:22" s="3" customFormat="1">
      <c r="A15" s="1"/>
      <c r="B15" s="78" t="s">
        <v>87</v>
      </c>
      <c r="I15" s="55"/>
      <c r="J15" s="1"/>
      <c r="K15" s="1"/>
      <c r="L15" s="1"/>
      <c r="M15" s="1"/>
      <c r="N15" s="1"/>
      <c r="O15" s="1"/>
      <c r="P15" s="1"/>
      <c r="Q15" s="1"/>
      <c r="R15" s="1"/>
      <c r="S15" s="1"/>
      <c r="T15" s="1"/>
      <c r="U15" s="1"/>
      <c r="V15" s="1"/>
    </row>
    <row r="16" spans="1:22" s="3" customFormat="1">
      <c r="A16" s="1"/>
      <c r="B16" s="18" t="s">
        <v>0</v>
      </c>
      <c r="C16" s="18" t="s">
        <v>13</v>
      </c>
      <c r="D16" s="18" t="s">
        <v>0</v>
      </c>
      <c r="E16" s="18" t="s">
        <v>13</v>
      </c>
      <c r="I16" s="55"/>
      <c r="J16" s="1"/>
      <c r="K16" s="1"/>
      <c r="L16" s="1"/>
      <c r="M16" s="1"/>
      <c r="N16" s="1"/>
      <c r="O16" s="1"/>
      <c r="P16" s="1"/>
      <c r="Q16" s="1"/>
      <c r="R16" s="1"/>
      <c r="S16" s="1"/>
      <c r="T16" s="1"/>
      <c r="U16" s="1"/>
      <c r="V16" s="1"/>
    </row>
    <row r="17" spans="1:22" s="3" customFormat="1">
      <c r="A17" s="1"/>
      <c r="B17" s="19" t="s">
        <v>70</v>
      </c>
      <c r="C17" s="30"/>
      <c r="D17" s="19" t="s">
        <v>75</v>
      </c>
      <c r="E17" s="30"/>
      <c r="I17" s="55"/>
      <c r="J17" s="1"/>
      <c r="K17" s="1"/>
      <c r="L17" s="1"/>
      <c r="M17" s="1"/>
      <c r="N17" s="1"/>
      <c r="O17" s="1"/>
      <c r="P17" s="1"/>
      <c r="Q17" s="1"/>
      <c r="R17" s="1"/>
      <c r="S17" s="1"/>
      <c r="T17" s="1"/>
      <c r="U17" s="1"/>
      <c r="V17" s="1"/>
    </row>
    <row r="18" spans="1:22" s="3" customFormat="1">
      <c r="A18" s="1"/>
      <c r="B18" s="19" t="s">
        <v>71</v>
      </c>
      <c r="C18" s="30"/>
      <c r="D18" s="19" t="s">
        <v>76</v>
      </c>
      <c r="E18" s="30"/>
      <c r="I18" s="55"/>
      <c r="J18" s="1"/>
      <c r="K18" s="1"/>
      <c r="L18" s="1"/>
      <c r="M18" s="1"/>
      <c r="N18" s="1"/>
      <c r="O18" s="1"/>
      <c r="P18" s="1"/>
      <c r="Q18" s="1"/>
      <c r="R18" s="1"/>
      <c r="S18" s="1"/>
      <c r="T18" s="1"/>
      <c r="U18" s="1"/>
      <c r="V18" s="1"/>
    </row>
    <row r="19" spans="1:22" s="3" customFormat="1">
      <c r="A19" s="1"/>
      <c r="B19" s="19" t="s">
        <v>72</v>
      </c>
      <c r="C19" s="30"/>
      <c r="D19" s="19" t="s">
        <v>77</v>
      </c>
      <c r="E19" s="30"/>
      <c r="I19" s="55"/>
      <c r="J19" s="1"/>
      <c r="K19" s="1"/>
      <c r="L19" s="1"/>
      <c r="M19" s="1"/>
      <c r="N19" s="1"/>
      <c r="O19" s="1"/>
      <c r="P19" s="1"/>
      <c r="Q19" s="1"/>
      <c r="R19" s="1"/>
      <c r="S19" s="1"/>
      <c r="T19" s="1"/>
      <c r="U19" s="1"/>
      <c r="V19" s="1"/>
    </row>
    <row r="20" spans="1:22" s="3" customFormat="1">
      <c r="A20" s="1"/>
      <c r="B20" s="19" t="s">
        <v>73</v>
      </c>
      <c r="C20" s="30"/>
      <c r="D20" s="19" t="s">
        <v>78</v>
      </c>
      <c r="E20" s="30"/>
      <c r="I20" s="55"/>
      <c r="J20" s="1"/>
      <c r="K20" s="1"/>
      <c r="L20" s="1"/>
      <c r="M20" s="1"/>
      <c r="N20" s="1"/>
      <c r="O20" s="1"/>
      <c r="P20" s="1"/>
      <c r="Q20" s="1"/>
      <c r="R20" s="1"/>
      <c r="S20" s="1"/>
      <c r="T20" s="1"/>
      <c r="U20" s="1"/>
      <c r="V20" s="1"/>
    </row>
    <row r="21" spans="1:22">
      <c r="B21" s="89" t="s">
        <v>74</v>
      </c>
      <c r="C21" s="90"/>
      <c r="D21" s="91"/>
      <c r="E21" s="30"/>
      <c r="I21" s="55"/>
    </row>
    <row r="22" spans="1:22">
      <c r="B22" s="57" t="s">
        <v>85</v>
      </c>
      <c r="C22" s="30"/>
      <c r="D22" s="57" t="s">
        <v>86</v>
      </c>
      <c r="E22" s="30"/>
      <c r="I22" s="56"/>
    </row>
    <row r="23" spans="1:22" ht="6" customHeight="1" thickBot="1">
      <c r="B23" s="5"/>
      <c r="C23" s="5"/>
      <c r="D23" s="5"/>
      <c r="E23" s="6"/>
      <c r="I23" s="55"/>
    </row>
    <row r="24" spans="1:22" ht="19.5" thickBot="1">
      <c r="B24" s="80" t="s">
        <v>79</v>
      </c>
      <c r="C24" s="7"/>
      <c r="D24" s="7"/>
      <c r="F24" s="85"/>
      <c r="G24" s="86"/>
      <c r="H24" s="59" t="s">
        <v>84</v>
      </c>
      <c r="I24" s="54" t="s">
        <v>15</v>
      </c>
    </row>
    <row r="25" spans="1:22" ht="6" customHeight="1" thickBot="1">
      <c r="B25" s="7"/>
      <c r="C25" s="7"/>
      <c r="D25" s="7"/>
      <c r="E25" s="4"/>
      <c r="I25" s="56"/>
    </row>
    <row r="26" spans="1:22" ht="19.5" thickBot="1">
      <c r="B26" s="80" t="s">
        <v>160</v>
      </c>
      <c r="C26" s="4"/>
      <c r="D26" s="4"/>
      <c r="E26" s="10"/>
      <c r="F26" s="85"/>
      <c r="G26" s="86"/>
      <c r="H26" s="59" t="s">
        <v>84</v>
      </c>
      <c r="I26" s="54" t="s">
        <v>16</v>
      </c>
    </row>
    <row r="27" spans="1:22" ht="6" customHeight="1" thickBot="1">
      <c r="B27" s="7"/>
      <c r="C27" s="7"/>
      <c r="D27" s="7"/>
      <c r="E27" s="4"/>
      <c r="I27" s="56"/>
    </row>
    <row r="28" spans="1:22" ht="19.5" thickBot="1">
      <c r="B28" s="80" t="s">
        <v>161</v>
      </c>
      <c r="C28" s="4"/>
      <c r="D28" s="4"/>
      <c r="E28" s="10"/>
      <c r="F28" s="85"/>
      <c r="G28" s="86"/>
      <c r="H28" s="59" t="s">
        <v>84</v>
      </c>
      <c r="I28" s="54" t="s">
        <v>81</v>
      </c>
      <c r="V28"/>
    </row>
    <row r="29" spans="1:22" ht="6" customHeight="1" thickBot="1">
      <c r="B29" s="4"/>
      <c r="C29" s="4"/>
      <c r="D29" s="4"/>
      <c r="E29" s="10"/>
      <c r="F29" s="4"/>
      <c r="G29" s="2"/>
      <c r="H29" s="2"/>
      <c r="I29" s="15"/>
    </row>
    <row r="30" spans="1:22" ht="19.5" thickBot="1">
      <c r="B30" s="80" t="s">
        <v>162</v>
      </c>
      <c r="C30" s="4"/>
      <c r="D30" s="4"/>
      <c r="E30" s="11"/>
      <c r="F30" s="85"/>
      <c r="G30" s="86"/>
      <c r="H30" s="59" t="s">
        <v>84</v>
      </c>
      <c r="I30" s="61" t="s">
        <v>20</v>
      </c>
    </row>
    <row r="31" spans="1:22" ht="6" customHeight="1" thickBot="1">
      <c r="B31" s="4"/>
      <c r="C31" s="4"/>
      <c r="D31" s="4"/>
      <c r="E31" s="10"/>
      <c r="F31" s="4"/>
      <c r="G31" s="2"/>
      <c r="H31" s="2"/>
      <c r="I31" s="73"/>
    </row>
    <row r="32" spans="1:22" ht="19.5" thickBot="1">
      <c r="B32" s="78" t="s">
        <v>91</v>
      </c>
      <c r="F32" s="85"/>
      <c r="G32" s="86"/>
      <c r="H32" s="59" t="s">
        <v>84</v>
      </c>
      <c r="I32" s="62" t="s">
        <v>21</v>
      </c>
    </row>
    <row r="33" spans="1:22">
      <c r="B33" s="18" t="s">
        <v>0</v>
      </c>
      <c r="C33" s="18" t="s">
        <v>22</v>
      </c>
      <c r="I33" s="17"/>
    </row>
    <row r="34" spans="1:22">
      <c r="B34" s="19" t="s">
        <v>88</v>
      </c>
      <c r="C34" s="30"/>
      <c r="I34" s="17"/>
    </row>
    <row r="35" spans="1:22">
      <c r="B35" s="19" t="s">
        <v>89</v>
      </c>
      <c r="C35" s="30"/>
      <c r="I35" s="17"/>
    </row>
    <row r="36" spans="1:22">
      <c r="B36" s="19" t="s">
        <v>90</v>
      </c>
      <c r="C36" s="30"/>
      <c r="E36" s="1"/>
      <c r="F36" s="1"/>
      <c r="G36" s="1"/>
      <c r="H36" s="1"/>
      <c r="I36" s="1"/>
    </row>
    <row r="37" spans="1:22" ht="17.25" customHeight="1" thickBot="1">
      <c r="G37" s="92"/>
      <c r="H37" s="92"/>
    </row>
    <row r="38" spans="1:22" ht="17.25" customHeight="1" thickBot="1">
      <c r="B38" s="81" t="s">
        <v>163</v>
      </c>
      <c r="C38" s="4"/>
      <c r="D38" s="4"/>
      <c r="E38" s="11"/>
      <c r="G38" s="85"/>
      <c r="H38" s="86"/>
      <c r="I38" s="59" t="s">
        <v>84</v>
      </c>
    </row>
    <row r="39" spans="1:22" ht="6" customHeight="1"/>
    <row r="40" spans="1:22" ht="16.5" customHeight="1"/>
    <row r="41" spans="1:22" ht="25.5" customHeight="1" thickBot="1">
      <c r="B41" s="78" t="s">
        <v>151</v>
      </c>
      <c r="C41" s="20"/>
      <c r="D41" s="20"/>
      <c r="E41" s="20"/>
      <c r="F41" s="20"/>
      <c r="G41" s="20"/>
      <c r="H41" s="20"/>
    </row>
    <row r="42" spans="1:22" s="3" customFormat="1" ht="30" customHeight="1" thickBot="1">
      <c r="A42" s="21"/>
      <c r="B42" s="20"/>
      <c r="C42" s="20"/>
      <c r="D42" s="31"/>
      <c r="E42" s="32" t="s">
        <v>35</v>
      </c>
      <c r="F42" s="87"/>
      <c r="G42" s="88"/>
      <c r="H42" s="59" t="s">
        <v>84</v>
      </c>
      <c r="J42" s="1"/>
      <c r="K42" s="1"/>
      <c r="L42" s="1"/>
      <c r="M42" s="1"/>
      <c r="N42" s="1"/>
      <c r="O42" s="1"/>
      <c r="P42" s="1"/>
      <c r="Q42" s="1"/>
      <c r="R42" s="1"/>
      <c r="S42" s="1"/>
      <c r="T42" s="1"/>
      <c r="U42" s="1"/>
      <c r="V42" s="1"/>
    </row>
    <row r="43" spans="1:22" s="3" customFormat="1" ht="7.5" customHeight="1">
      <c r="A43" s="1"/>
      <c r="B43"/>
      <c r="J43" s="1"/>
      <c r="K43" s="1"/>
      <c r="L43" s="1"/>
      <c r="M43" s="1"/>
      <c r="N43" s="1"/>
      <c r="O43" s="1"/>
      <c r="P43" s="1"/>
      <c r="Q43" s="1"/>
      <c r="R43" s="1"/>
      <c r="S43" s="1"/>
      <c r="T43" s="1"/>
      <c r="U43" s="1"/>
      <c r="V43" s="1"/>
    </row>
  </sheetData>
  <mergeCells count="12">
    <mergeCell ref="G38:H38"/>
    <mergeCell ref="F42:G42"/>
    <mergeCell ref="A2:I2"/>
    <mergeCell ref="B21:D21"/>
    <mergeCell ref="F24:G24"/>
    <mergeCell ref="F26:G26"/>
    <mergeCell ref="F28:G28"/>
    <mergeCell ref="F30:G30"/>
    <mergeCell ref="F13:G13"/>
    <mergeCell ref="F12:G12"/>
    <mergeCell ref="F32:G32"/>
    <mergeCell ref="G37:H37"/>
  </mergeCells>
  <phoneticPr fontId="2"/>
  <dataValidations count="2">
    <dataValidation type="list" allowBlank="1" showInputMessage="1" showErrorMessage="1" sqref="C13" xr:uid="{746F29F5-A37A-4A72-AA9D-DB3496280185}">
      <formula1>"0,1,2,3,4"</formula1>
    </dataValidation>
    <dataValidation type="list" allowBlank="1" showInputMessage="1" showErrorMessage="1" sqref="C12" xr:uid="{B5F16E2A-6FC0-4B46-A8EA-CCE291C00BDA}">
      <formula1>"あり,なし"</formula1>
    </dataValidation>
  </dataValidations>
  <pageMargins left="0.23622047244094491" right="3.937007874015748E-2" top="0.74803149606299213" bottom="0.74803149606299213" header="0.31496062992125984" footer="0.31496062992125984"/>
  <pageSetup paperSize="9" orientation="portrait" r:id="rId1"/>
  <headerFooter>
    <oddHeader>&amp;R&amp;"游明朝,標準"&amp;9【様式例６】</oddHeader>
  </headerFooter>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65AF3F5-0D17-46A8-BFD9-F292B07D0C51}">
  <dimension ref="B1:N38"/>
  <sheetViews>
    <sheetView view="pageBreakPreview" topLeftCell="A22" zoomScaleNormal="85" zoomScaleSheetLayoutView="100" workbookViewId="0">
      <selection activeCell="H33" sqref="H33"/>
    </sheetView>
  </sheetViews>
  <sheetFormatPr defaultRowHeight="24"/>
  <cols>
    <col min="1" max="1" width="3.75" style="22" customWidth="1"/>
    <col min="2" max="2" width="19.625" style="22" customWidth="1"/>
    <col min="3" max="6" width="10.625" style="22" customWidth="1"/>
    <col min="7" max="10" width="9" style="22"/>
    <col min="11" max="11" width="11.25" style="22" bestFit="1" customWidth="1"/>
    <col min="12" max="16384" width="9" style="22"/>
  </cols>
  <sheetData>
    <row r="1" spans="2:14" ht="7.5" customHeight="1">
      <c r="F1" s="23"/>
      <c r="G1" s="23"/>
      <c r="H1" s="23"/>
      <c r="I1" s="23"/>
      <c r="J1" s="23"/>
      <c r="K1" s="23"/>
    </row>
    <row r="2" spans="2:14">
      <c r="B2" s="84" t="s">
        <v>150</v>
      </c>
      <c r="C2" s="84"/>
      <c r="D2" s="84"/>
      <c r="E2" s="84"/>
      <c r="F2" s="84"/>
      <c r="G2" s="23"/>
      <c r="H2" s="23"/>
      <c r="I2" s="23"/>
      <c r="J2" s="23"/>
      <c r="K2" s="23"/>
    </row>
    <row r="3" spans="2:14" ht="6.75" customHeight="1">
      <c r="F3" s="23"/>
      <c r="G3" s="23"/>
      <c r="H3" s="23"/>
      <c r="I3" s="23"/>
      <c r="J3" s="23"/>
      <c r="K3" s="23"/>
    </row>
    <row r="4" spans="2:14" s="21" customFormat="1" ht="19.5">
      <c r="B4" s="95" t="s">
        <v>32</v>
      </c>
      <c r="C4" s="96"/>
      <c r="F4" s="25" t="s">
        <v>31</v>
      </c>
    </row>
    <row r="5" spans="2:14" s="21" customFormat="1" ht="19.5">
      <c r="B5" s="26" t="s">
        <v>30</v>
      </c>
      <c r="C5" s="27" t="s">
        <v>23</v>
      </c>
      <c r="D5" s="27" t="s">
        <v>24</v>
      </c>
      <c r="E5" s="27" t="s">
        <v>25</v>
      </c>
      <c r="F5" s="27" t="s">
        <v>26</v>
      </c>
    </row>
    <row r="6" spans="2:14" s="21" customFormat="1" ht="19.5">
      <c r="B6" s="24">
        <v>5000</v>
      </c>
      <c r="C6" s="24">
        <v>40</v>
      </c>
      <c r="D6" s="24">
        <v>10</v>
      </c>
      <c r="E6" s="24">
        <v>0</v>
      </c>
      <c r="F6" s="24">
        <v>0</v>
      </c>
      <c r="H6" s="21" t="s">
        <v>98</v>
      </c>
      <c r="I6" s="63" t="s">
        <v>92</v>
      </c>
    </row>
    <row r="7" spans="2:14" s="21" customFormat="1" ht="19.5">
      <c r="B7" s="24">
        <v>6000</v>
      </c>
      <c r="C7" s="24">
        <v>90</v>
      </c>
      <c r="D7" s="24">
        <v>60</v>
      </c>
      <c r="E7" s="24">
        <v>30</v>
      </c>
      <c r="F7" s="24">
        <v>0</v>
      </c>
      <c r="I7" s="21" t="s">
        <v>93</v>
      </c>
      <c r="J7" s="63" t="s">
        <v>95</v>
      </c>
      <c r="K7" s="21">
        <v>400</v>
      </c>
      <c r="L7" s="21">
        <f>K7*0.1</f>
        <v>40</v>
      </c>
      <c r="M7" s="21" t="s">
        <v>96</v>
      </c>
      <c r="N7" s="21">
        <v>0</v>
      </c>
    </row>
    <row r="8" spans="2:14" s="21" customFormat="1" ht="19.5">
      <c r="B8" s="24">
        <v>7000</v>
      </c>
      <c r="C8" s="24">
        <v>160</v>
      </c>
      <c r="D8" s="24">
        <v>113</v>
      </c>
      <c r="E8" s="24">
        <v>80</v>
      </c>
      <c r="F8" s="24">
        <v>50</v>
      </c>
      <c r="I8" s="21" t="s">
        <v>94</v>
      </c>
      <c r="J8" s="63" t="s">
        <v>95</v>
      </c>
      <c r="K8" s="21">
        <v>400</v>
      </c>
      <c r="L8" s="21">
        <f>K8*0.1</f>
        <v>40</v>
      </c>
      <c r="N8" s="21">
        <v>40</v>
      </c>
    </row>
    <row r="9" spans="2:14" s="21" customFormat="1" ht="19.5">
      <c r="B9" s="24">
        <v>8000</v>
      </c>
      <c r="C9" s="24">
        <v>235</v>
      </c>
      <c r="D9" s="24">
        <v>175</v>
      </c>
      <c r="E9" s="24">
        <v>138</v>
      </c>
      <c r="F9" s="24">
        <v>100</v>
      </c>
      <c r="H9" s="21" t="s">
        <v>97</v>
      </c>
      <c r="I9" s="63" t="s">
        <v>100</v>
      </c>
      <c r="J9" s="63"/>
    </row>
    <row r="10" spans="2:14" s="21" customFormat="1" ht="19.5">
      <c r="B10" s="24">
        <v>9000</v>
      </c>
      <c r="C10" s="24">
        <v>310</v>
      </c>
      <c r="D10" s="24">
        <v>240</v>
      </c>
      <c r="E10" s="24">
        <v>200</v>
      </c>
      <c r="F10" s="24">
        <v>163</v>
      </c>
      <c r="I10" s="21" t="s">
        <v>93</v>
      </c>
      <c r="J10" s="63" t="s">
        <v>95</v>
      </c>
      <c r="K10" s="21">
        <v>100</v>
      </c>
      <c r="L10" s="21">
        <f>K10*0.1</f>
        <v>10</v>
      </c>
      <c r="M10" s="21" t="s">
        <v>96</v>
      </c>
      <c r="N10" s="21">
        <v>0</v>
      </c>
    </row>
    <row r="11" spans="2:14" s="21" customFormat="1" ht="19.5">
      <c r="B11" s="24">
        <v>10000</v>
      </c>
      <c r="C11" s="24">
        <v>385</v>
      </c>
      <c r="D11" s="24">
        <v>315</v>
      </c>
      <c r="E11" s="24">
        <v>262</v>
      </c>
      <c r="F11" s="24">
        <v>225</v>
      </c>
      <c r="I11" s="21" t="s">
        <v>94</v>
      </c>
      <c r="J11" s="63" t="s">
        <v>99</v>
      </c>
      <c r="K11" s="21">
        <v>50</v>
      </c>
      <c r="L11" s="21">
        <f>K11*0.1</f>
        <v>5</v>
      </c>
      <c r="N11" s="21">
        <v>0</v>
      </c>
    </row>
    <row r="12" spans="2:14" s="21" customFormat="1" ht="19.5">
      <c r="B12" s="24">
        <v>12500</v>
      </c>
      <c r="C12" s="24">
        <v>630</v>
      </c>
      <c r="D12" s="24">
        <v>524</v>
      </c>
      <c r="E12" s="24">
        <v>446</v>
      </c>
      <c r="F12" s="24">
        <v>388</v>
      </c>
      <c r="I12" s="21" t="s">
        <v>94</v>
      </c>
      <c r="J12" s="63" t="s">
        <v>99</v>
      </c>
      <c r="K12" s="21">
        <v>50</v>
      </c>
      <c r="L12" s="21">
        <f>K12*0.1</f>
        <v>5</v>
      </c>
      <c r="N12" s="21">
        <v>0</v>
      </c>
    </row>
    <row r="13" spans="2:14" s="21" customFormat="1" ht="19.5">
      <c r="B13" s="24">
        <v>15000</v>
      </c>
      <c r="C13" s="24">
        <v>920</v>
      </c>
      <c r="D13" s="24">
        <v>747</v>
      </c>
      <c r="E13" s="24">
        <v>665</v>
      </c>
      <c r="F13" s="24">
        <v>587</v>
      </c>
      <c r="H13" s="21" t="s">
        <v>97</v>
      </c>
      <c r="I13" s="63" t="s">
        <v>101</v>
      </c>
      <c r="J13" s="63"/>
    </row>
    <row r="14" spans="2:14" s="21" customFormat="1" ht="19.5">
      <c r="B14" s="24">
        <v>17500</v>
      </c>
      <c r="C14" s="24">
        <v>1295</v>
      </c>
      <c r="D14" s="24">
        <v>1038</v>
      </c>
      <c r="E14" s="24">
        <v>936</v>
      </c>
      <c r="F14" s="24">
        <v>844</v>
      </c>
      <c r="J14" s="63"/>
    </row>
    <row r="15" spans="2:14" s="21" customFormat="1" ht="19.5">
      <c r="B15" s="24">
        <v>20000</v>
      </c>
      <c r="C15" s="24">
        <v>1670</v>
      </c>
      <c r="D15" s="24">
        <v>1350</v>
      </c>
      <c r="E15" s="24">
        <v>1217</v>
      </c>
      <c r="F15" s="24">
        <v>1125</v>
      </c>
      <c r="J15" s="63"/>
    </row>
    <row r="16" spans="2:14" s="21" customFormat="1" ht="19.5">
      <c r="B16" s="24">
        <v>25000</v>
      </c>
      <c r="C16" s="24">
        <v>2460</v>
      </c>
      <c r="D16" s="24">
        <v>1985</v>
      </c>
      <c r="E16" s="24">
        <v>1800</v>
      </c>
      <c r="F16" s="24">
        <v>1687</v>
      </c>
      <c r="H16" s="21" t="s">
        <v>98</v>
      </c>
      <c r="I16" s="63" t="s">
        <v>102</v>
      </c>
    </row>
    <row r="17" spans="2:14" s="21" customFormat="1" ht="19.5">
      <c r="B17" s="24">
        <v>30000</v>
      </c>
      <c r="C17" s="24">
        <v>3460</v>
      </c>
      <c r="D17" s="24">
        <v>2860</v>
      </c>
      <c r="E17" s="24">
        <v>2540</v>
      </c>
      <c r="F17" s="24">
        <v>2350</v>
      </c>
      <c r="I17" s="21" t="s">
        <v>93</v>
      </c>
      <c r="J17" s="63" t="s">
        <v>95</v>
      </c>
      <c r="K17" s="21">
        <v>22900</v>
      </c>
      <c r="L17" s="21">
        <f>K17*0.45-2700</f>
        <v>7605</v>
      </c>
      <c r="M17" s="21" t="s">
        <v>96</v>
      </c>
      <c r="N17" s="21">
        <v>0</v>
      </c>
    </row>
    <row r="18" spans="2:14" s="21" customFormat="1" ht="19.5">
      <c r="B18" s="24">
        <v>50000</v>
      </c>
      <c r="C18" s="24">
        <v>7605</v>
      </c>
      <c r="D18" s="24">
        <v>6555</v>
      </c>
      <c r="E18" s="24">
        <v>5962</v>
      </c>
      <c r="F18" s="24">
        <v>5500</v>
      </c>
      <c r="I18" s="21" t="s">
        <v>94</v>
      </c>
      <c r="J18" s="63" t="s">
        <v>95</v>
      </c>
      <c r="K18" s="21">
        <v>22900</v>
      </c>
      <c r="L18" s="21">
        <f>K18*0.45-2700</f>
        <v>7605</v>
      </c>
      <c r="N18" s="21">
        <v>7605</v>
      </c>
    </row>
    <row r="19" spans="2:14" s="21" customFormat="1" ht="26.25" customHeight="1"/>
    <row r="20" spans="2:14" s="21" customFormat="1" ht="19.5">
      <c r="B20" s="95" t="s">
        <v>33</v>
      </c>
      <c r="C20" s="96"/>
      <c r="F20" s="25" t="s">
        <v>31</v>
      </c>
    </row>
    <row r="21" spans="2:14" s="21" customFormat="1" ht="19.5">
      <c r="B21" s="26" t="s">
        <v>30</v>
      </c>
      <c r="C21" s="27" t="s">
        <v>23</v>
      </c>
      <c r="D21" s="27" t="s">
        <v>24</v>
      </c>
      <c r="E21" s="27" t="s">
        <v>25</v>
      </c>
      <c r="F21" s="27" t="s">
        <v>26</v>
      </c>
    </row>
    <row r="22" spans="2:14" s="21" customFormat="1" ht="19.5">
      <c r="B22" s="24">
        <v>4000</v>
      </c>
      <c r="C22" s="24">
        <v>40</v>
      </c>
      <c r="D22" s="24">
        <v>0</v>
      </c>
      <c r="E22" s="24">
        <v>0</v>
      </c>
      <c r="F22" s="24">
        <v>0</v>
      </c>
    </row>
    <row r="23" spans="2:14" s="21" customFormat="1" ht="19.5">
      <c r="B23" s="24">
        <v>5000</v>
      </c>
      <c r="C23" s="24">
        <v>160</v>
      </c>
      <c r="D23" s="24">
        <v>80</v>
      </c>
      <c r="E23" s="24">
        <v>20</v>
      </c>
      <c r="F23" s="24">
        <v>0</v>
      </c>
    </row>
    <row r="24" spans="2:14" s="21" customFormat="1" ht="19.5">
      <c r="B24" s="24">
        <v>6000</v>
      </c>
      <c r="C24" s="24">
        <v>310</v>
      </c>
      <c r="D24" s="24">
        <v>180</v>
      </c>
      <c r="E24" s="24">
        <v>120</v>
      </c>
      <c r="F24" s="24">
        <v>60</v>
      </c>
    </row>
    <row r="25" spans="2:14" s="21" customFormat="1" ht="19.5">
      <c r="B25" s="24">
        <v>7000</v>
      </c>
      <c r="C25" s="24">
        <v>480</v>
      </c>
      <c r="D25" s="24">
        <v>320</v>
      </c>
      <c r="E25" s="24">
        <v>220</v>
      </c>
      <c r="F25" s="24">
        <v>160</v>
      </c>
    </row>
    <row r="26" spans="2:14" s="21" customFormat="1" ht="19.5">
      <c r="B26" s="24">
        <v>8000</v>
      </c>
      <c r="C26" s="24">
        <v>680</v>
      </c>
      <c r="D26" s="24">
        <v>470</v>
      </c>
      <c r="E26" s="24">
        <v>330</v>
      </c>
      <c r="F26" s="24">
        <v>260</v>
      </c>
    </row>
    <row r="27" spans="2:14" s="21" customFormat="1" ht="19.5">
      <c r="B27" s="24">
        <v>9000</v>
      </c>
      <c r="C27" s="24">
        <v>920</v>
      </c>
      <c r="D27" s="24">
        <v>620</v>
      </c>
      <c r="E27" s="24">
        <v>480</v>
      </c>
      <c r="F27" s="24">
        <v>360</v>
      </c>
    </row>
    <row r="28" spans="2:14" s="21" customFormat="1" ht="19.5">
      <c r="B28" s="24">
        <v>10000</v>
      </c>
      <c r="C28" s="24">
        <v>1220</v>
      </c>
      <c r="D28" s="24">
        <v>770</v>
      </c>
      <c r="E28" s="24">
        <v>630</v>
      </c>
      <c r="F28" s="24">
        <v>490</v>
      </c>
    </row>
    <row r="29" spans="2:14" s="21" customFormat="1" ht="19.5">
      <c r="B29" s="24">
        <v>12500</v>
      </c>
      <c r="C29" s="24">
        <v>1970</v>
      </c>
      <c r="D29" s="24">
        <v>1260</v>
      </c>
      <c r="E29" s="24">
        <v>1004</v>
      </c>
      <c r="F29" s="24">
        <v>865</v>
      </c>
    </row>
    <row r="30" spans="2:14" s="21" customFormat="1" ht="19.5">
      <c r="B30" s="24">
        <v>15000</v>
      </c>
      <c r="C30" s="24">
        <v>2860</v>
      </c>
      <c r="D30" s="24">
        <v>1840</v>
      </c>
      <c r="E30" s="24">
        <v>1440</v>
      </c>
      <c r="F30" s="24">
        <v>1240</v>
      </c>
    </row>
    <row r="31" spans="2:14" s="21" customFormat="1" ht="19.5">
      <c r="B31" s="24">
        <v>17500</v>
      </c>
      <c r="C31" s="24">
        <v>3860</v>
      </c>
      <c r="D31" s="24">
        <v>2590</v>
      </c>
      <c r="E31" s="24">
        <v>1939</v>
      </c>
      <c r="F31" s="24">
        <v>1620</v>
      </c>
    </row>
    <row r="32" spans="2:14" s="21" customFormat="1" ht="19.5">
      <c r="B32" s="24">
        <v>20000</v>
      </c>
      <c r="C32" s="24">
        <v>4860</v>
      </c>
      <c r="D32" s="24">
        <v>3340</v>
      </c>
      <c r="E32" s="24">
        <v>2460</v>
      </c>
      <c r="F32" s="24">
        <v>2120</v>
      </c>
    </row>
    <row r="33" spans="2:11" s="21" customFormat="1" ht="19.5">
      <c r="B33" s="24">
        <v>25000</v>
      </c>
      <c r="C33" s="24">
        <v>6930</v>
      </c>
      <c r="D33" s="24">
        <v>4920</v>
      </c>
      <c r="E33" s="24">
        <v>3960</v>
      </c>
      <c r="F33" s="24">
        <v>3120</v>
      </c>
    </row>
    <row r="34" spans="2:11" s="21" customFormat="1" ht="19.5">
      <c r="B34" s="24">
        <v>30000</v>
      </c>
      <c r="C34" s="24">
        <v>9180</v>
      </c>
      <c r="D34" s="24">
        <v>6920</v>
      </c>
      <c r="E34" s="24">
        <v>5460</v>
      </c>
      <c r="F34" s="24">
        <v>4580</v>
      </c>
    </row>
    <row r="35" spans="2:11" s="21" customFormat="1" ht="19.5">
      <c r="B35" s="24">
        <v>50000</v>
      </c>
      <c r="C35" s="24">
        <v>19000</v>
      </c>
      <c r="D35" s="24">
        <v>15210</v>
      </c>
      <c r="E35" s="24">
        <v>12980</v>
      </c>
      <c r="F35" s="24">
        <v>11040</v>
      </c>
    </row>
    <row r="36" spans="2:11" ht="16.5" customHeight="1"/>
    <row r="37" spans="2:11" s="28" customFormat="1" ht="36.75" customHeight="1">
      <c r="B37" s="93" t="s">
        <v>38</v>
      </c>
      <c r="C37" s="94"/>
      <c r="D37" s="94"/>
      <c r="E37" s="94"/>
      <c r="F37" s="94"/>
      <c r="G37" s="33"/>
      <c r="H37" s="33"/>
      <c r="I37" s="33"/>
      <c r="J37" s="33"/>
      <c r="K37" s="33"/>
    </row>
    <row r="38" spans="2:11" ht="12" customHeight="1"/>
  </sheetData>
  <mergeCells count="4">
    <mergeCell ref="B37:F37"/>
    <mergeCell ref="B4:C4"/>
    <mergeCell ref="B20:C20"/>
    <mergeCell ref="B2:F2"/>
  </mergeCells>
  <phoneticPr fontId="2"/>
  <pageMargins left="0.70866141732283472" right="0.70866141732283472" top="0.74803149606299213" bottom="0.74803149606299213" header="0.31496062992125984" footer="0.31496062992125984"/>
  <pageSetup paperSize="9" orientation="portrait" r:id="rId1"/>
  <headerFooter>
    <oddHeader>&amp;R&amp;"游明朝,標準"&amp;9【様式例６】</oddHeader>
  </headerFooter>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680A49D-329D-4792-9A85-61B59DEF06DF}">
  <dimension ref="A1:U45"/>
  <sheetViews>
    <sheetView view="pageBreakPreview" zoomScale="85" zoomScaleNormal="85" zoomScaleSheetLayoutView="85" workbookViewId="0">
      <selection activeCell="F34" sqref="F34"/>
    </sheetView>
  </sheetViews>
  <sheetFormatPr defaultRowHeight="18.75"/>
  <cols>
    <col min="1" max="2" width="2.125" style="1" customWidth="1"/>
    <col min="3" max="6" width="15.625" style="3" customWidth="1"/>
    <col min="7" max="8" width="7.625" style="3" customWidth="1"/>
    <col min="9" max="9" width="4.625" style="3" customWidth="1"/>
    <col min="10" max="10" width="2.125" style="1" customWidth="1"/>
    <col min="11" max="11" width="21.875" style="1" bestFit="1" customWidth="1"/>
    <col min="12" max="12" width="7.25" style="1" bestFit="1" customWidth="1"/>
    <col min="13" max="14" width="6.5" style="1" bestFit="1" customWidth="1"/>
    <col min="15" max="15" width="21.875" style="1" bestFit="1" customWidth="1"/>
    <col min="16" max="16" width="8.25" style="1" bestFit="1" customWidth="1"/>
    <col min="17" max="18" width="6.5" style="1" bestFit="1" customWidth="1"/>
    <col min="19" max="19" width="4.75" style="1" customWidth="1"/>
    <col min="20" max="16384" width="9" style="1"/>
  </cols>
  <sheetData>
    <row r="1" spans="1:21" ht="5.25" customHeight="1"/>
    <row r="2" spans="1:21" ht="24">
      <c r="B2" s="84" t="s">
        <v>37</v>
      </c>
      <c r="C2" s="84"/>
      <c r="D2" s="84"/>
      <c r="E2" s="84"/>
      <c r="F2" s="84"/>
      <c r="G2" s="84"/>
      <c r="H2" s="84"/>
      <c r="I2" s="84"/>
    </row>
    <row r="3" spans="1:21" s="3" customFormat="1">
      <c r="A3" s="1"/>
      <c r="B3" s="1"/>
      <c r="C3" s="3" t="s">
        <v>29</v>
      </c>
      <c r="J3" s="1"/>
      <c r="K3" s="1"/>
      <c r="L3" s="1"/>
      <c r="M3" s="1"/>
      <c r="N3" s="1"/>
      <c r="O3" s="1"/>
      <c r="P3" s="1"/>
      <c r="Q3" s="1"/>
      <c r="R3" s="1"/>
      <c r="S3" s="1"/>
      <c r="T3" s="1"/>
      <c r="U3" s="1"/>
    </row>
    <row r="4" spans="1:21" s="3" customFormat="1">
      <c r="A4" s="1"/>
      <c r="B4" s="1"/>
      <c r="C4" s="3" t="s">
        <v>36</v>
      </c>
      <c r="J4" s="1"/>
      <c r="K4" s="1"/>
      <c r="L4" s="1"/>
      <c r="M4" s="1"/>
      <c r="N4" s="1"/>
      <c r="O4" s="1"/>
      <c r="P4" s="1"/>
      <c r="Q4" s="1"/>
      <c r="R4" s="1"/>
      <c r="S4" s="1"/>
      <c r="T4" s="1"/>
      <c r="U4" s="1"/>
    </row>
    <row r="5" spans="1:21" s="3" customFormat="1">
      <c r="A5" s="1"/>
      <c r="B5" s="1"/>
      <c r="C5" s="3" t="s">
        <v>27</v>
      </c>
      <c r="J5" s="1"/>
      <c r="K5" s="1"/>
      <c r="L5" s="1"/>
      <c r="M5" s="1"/>
      <c r="N5" s="1"/>
      <c r="O5" s="1"/>
      <c r="P5" s="1"/>
      <c r="Q5" s="1"/>
      <c r="R5" s="1"/>
      <c r="S5" s="1"/>
      <c r="T5" s="1"/>
      <c r="U5" s="1"/>
    </row>
    <row r="6" spans="1:21" s="3" customFormat="1">
      <c r="A6" s="1"/>
      <c r="B6" s="1"/>
      <c r="C6" s="3" t="s">
        <v>28</v>
      </c>
      <c r="J6" s="1"/>
      <c r="K6" s="1"/>
      <c r="L6" s="1"/>
      <c r="M6" s="1"/>
      <c r="N6" s="1"/>
      <c r="O6" s="1"/>
      <c r="P6" s="1"/>
      <c r="Q6" s="1"/>
      <c r="R6" s="1"/>
      <c r="S6" s="1"/>
      <c r="T6" s="1"/>
      <c r="U6" s="1"/>
    </row>
    <row r="7" spans="1:21" s="3" customFormat="1">
      <c r="A7" s="1"/>
      <c r="B7" s="1"/>
      <c r="C7" s="3" t="s">
        <v>40</v>
      </c>
      <c r="J7" s="1"/>
      <c r="K7" s="1"/>
      <c r="L7" s="1"/>
      <c r="M7" s="1"/>
      <c r="N7" s="1"/>
      <c r="O7" s="1"/>
      <c r="P7" s="1"/>
      <c r="Q7" s="1"/>
      <c r="R7" s="1"/>
      <c r="S7" s="1"/>
      <c r="T7" s="1"/>
      <c r="U7" s="1"/>
    </row>
    <row r="8" spans="1:21" s="3" customFormat="1">
      <c r="B8" s="1"/>
      <c r="C8" s="3" t="s">
        <v>164</v>
      </c>
      <c r="J8" s="1"/>
      <c r="K8" s="1"/>
      <c r="L8" s="1"/>
      <c r="M8" s="1"/>
      <c r="N8" s="1"/>
      <c r="O8" s="1"/>
      <c r="P8" s="1"/>
      <c r="Q8" s="1"/>
      <c r="R8" s="1"/>
      <c r="S8" s="1"/>
      <c r="T8" s="1"/>
      <c r="U8" s="1"/>
    </row>
    <row r="9" spans="1:21" s="3" customFormat="1">
      <c r="B9" s="1"/>
      <c r="C9" s="3" t="s">
        <v>41</v>
      </c>
      <c r="J9" s="1"/>
      <c r="K9" s="1"/>
      <c r="L9" s="1"/>
      <c r="M9" s="1"/>
      <c r="N9" s="1"/>
      <c r="O9" s="1"/>
      <c r="P9" s="1"/>
      <c r="Q9" s="1"/>
      <c r="R9" s="1"/>
      <c r="S9" s="1"/>
      <c r="T9" s="1"/>
      <c r="U9" s="1"/>
    </row>
    <row r="10" spans="1:21" s="3" customFormat="1" ht="8.25" customHeight="1">
      <c r="A10" s="1"/>
      <c r="B10" s="1"/>
      <c r="J10" s="1"/>
      <c r="K10" s="1"/>
      <c r="L10" s="1"/>
      <c r="M10" s="1"/>
      <c r="N10" s="1"/>
      <c r="O10" s="1"/>
      <c r="P10" s="1"/>
      <c r="Q10" s="1"/>
      <c r="R10" s="1"/>
      <c r="S10" s="1"/>
      <c r="T10" s="1"/>
      <c r="U10" s="1"/>
    </row>
    <row r="11" spans="1:21" s="3" customFormat="1" ht="24.75" thickBot="1">
      <c r="A11" s="1"/>
      <c r="B11" s="1"/>
      <c r="C11" s="82" t="s">
        <v>50</v>
      </c>
      <c r="J11" s="1"/>
      <c r="K11" s="1"/>
      <c r="L11" s="1"/>
      <c r="M11" s="1"/>
      <c r="N11" s="1"/>
      <c r="O11" s="1"/>
      <c r="P11" s="1"/>
      <c r="Q11" s="1"/>
      <c r="R11" s="1"/>
      <c r="S11" s="1"/>
      <c r="T11" s="1"/>
      <c r="U11" s="1"/>
    </row>
    <row r="12" spans="1:21" s="3" customFormat="1" ht="19.5" thickBot="1">
      <c r="A12" s="1"/>
      <c r="B12" s="1"/>
      <c r="C12" s="53" t="s">
        <v>69</v>
      </c>
      <c r="D12" s="66" t="s">
        <v>119</v>
      </c>
      <c r="J12" s="1"/>
      <c r="K12" s="1"/>
      <c r="L12" s="1"/>
      <c r="M12" s="1"/>
      <c r="N12" s="1"/>
      <c r="O12" s="1"/>
      <c r="P12" s="1"/>
      <c r="Q12" s="1"/>
      <c r="R12" s="1"/>
      <c r="S12" s="1"/>
      <c r="T12" s="1"/>
      <c r="U12" s="1"/>
    </row>
    <row r="13" spans="1:21" s="3" customFormat="1" ht="19.5" thickBot="1">
      <c r="B13" s="1"/>
      <c r="C13" s="3" t="s">
        <v>12</v>
      </c>
      <c r="D13" s="52">
        <v>3</v>
      </c>
      <c r="J13" s="1"/>
      <c r="L13" s="1"/>
      <c r="M13" s="1"/>
      <c r="N13" s="1"/>
      <c r="O13" s="1"/>
      <c r="P13" s="1"/>
      <c r="Q13" s="1"/>
      <c r="R13" s="1"/>
      <c r="S13" s="1"/>
      <c r="T13" s="1"/>
      <c r="U13" s="1"/>
    </row>
    <row r="14" spans="1:21" s="3" customFormat="1" ht="9" customHeight="1">
      <c r="B14" s="1"/>
      <c r="J14" s="1"/>
      <c r="K14" s="1"/>
      <c r="L14" s="1"/>
      <c r="M14" s="1"/>
      <c r="N14" s="1"/>
      <c r="O14" s="1"/>
      <c r="P14" s="1"/>
      <c r="Q14" s="1"/>
      <c r="R14" s="1"/>
      <c r="S14" s="1"/>
      <c r="T14" s="1"/>
      <c r="U14" s="1"/>
    </row>
    <row r="15" spans="1:21" s="3" customFormat="1" ht="24">
      <c r="B15" s="1"/>
      <c r="C15" s="82" t="s">
        <v>117</v>
      </c>
      <c r="J15" s="1"/>
      <c r="K15" s="1"/>
      <c r="L15" s="1"/>
      <c r="M15" s="1"/>
      <c r="N15" s="1"/>
      <c r="O15" s="1"/>
      <c r="P15" s="1"/>
      <c r="Q15" s="1"/>
      <c r="R15" s="1"/>
      <c r="S15" s="1"/>
      <c r="T15" s="1"/>
      <c r="U15" s="1"/>
    </row>
    <row r="16" spans="1:21" s="3" customFormat="1" ht="24">
      <c r="B16" s="1"/>
      <c r="C16" s="83" t="s">
        <v>165</v>
      </c>
      <c r="J16" s="1"/>
      <c r="K16" s="1"/>
      <c r="L16" s="1"/>
      <c r="M16" s="1"/>
      <c r="N16" s="1"/>
      <c r="O16" s="1"/>
      <c r="P16" s="1"/>
      <c r="Q16" s="1"/>
      <c r="R16" s="1"/>
      <c r="S16" s="1"/>
      <c r="T16" s="1"/>
      <c r="U16" s="1"/>
    </row>
    <row r="17" spans="2:21" s="3" customFormat="1">
      <c r="B17" s="1"/>
      <c r="C17" s="3" t="s">
        <v>112</v>
      </c>
      <c r="J17" s="1"/>
      <c r="K17" s="1" t="s">
        <v>105</v>
      </c>
      <c r="L17" s="1"/>
      <c r="M17" s="1"/>
      <c r="N17" s="1"/>
      <c r="O17" s="1" t="s">
        <v>110</v>
      </c>
      <c r="P17" s="1"/>
      <c r="Q17" s="1"/>
      <c r="R17" s="1"/>
      <c r="S17" s="1"/>
      <c r="T17" s="1"/>
      <c r="U17" s="1"/>
    </row>
    <row r="18" spans="2:21" s="3" customFormat="1">
      <c r="B18" s="1"/>
      <c r="C18" s="18" t="s">
        <v>0</v>
      </c>
      <c r="D18" s="18" t="s">
        <v>13</v>
      </c>
      <c r="E18" s="18" t="s">
        <v>0</v>
      </c>
      <c r="F18" s="18" t="s">
        <v>13</v>
      </c>
      <c r="J18" s="1"/>
      <c r="K18" s="1" t="s">
        <v>103</v>
      </c>
      <c r="L18" s="1">
        <f>IF(D12="あり",1+D13)</f>
        <v>4</v>
      </c>
      <c r="M18" s="1"/>
      <c r="N18" s="1"/>
      <c r="O18" s="1" t="s">
        <v>103</v>
      </c>
      <c r="P18" s="1" t="b">
        <f>IF(D12="なし",D13)</f>
        <v>0</v>
      </c>
      <c r="Q18" s="1"/>
      <c r="R18" s="1"/>
      <c r="S18" s="1"/>
      <c r="T18" s="1"/>
      <c r="U18" s="1"/>
    </row>
    <row r="19" spans="2:21" s="3" customFormat="1">
      <c r="B19" s="1"/>
      <c r="C19" s="19" t="s">
        <v>1</v>
      </c>
      <c r="D19" s="30">
        <v>50000</v>
      </c>
      <c r="E19" s="19" t="s">
        <v>5</v>
      </c>
      <c r="F19" s="30"/>
      <c r="J19" s="1"/>
      <c r="K19" s="3" t="s">
        <v>104</v>
      </c>
      <c r="L19" s="3">
        <f>IF(G41-(3000+600*L18)&lt;0,0,G41-(3000+600*L18))</f>
        <v>44600</v>
      </c>
      <c r="M19" s="1">
        <f>IF(D13=0,L19,0.5*L19)</f>
        <v>22300</v>
      </c>
      <c r="N19" s="1">
        <f>L19-M19</f>
        <v>22300</v>
      </c>
      <c r="O19" s="3" t="s">
        <v>104</v>
      </c>
      <c r="P19" s="3">
        <f>IF(G41-(3000+600*P18)&lt;0,0,G41-(3000+600*P18))</f>
        <v>47000</v>
      </c>
      <c r="Q19" s="1"/>
      <c r="R19" s="1"/>
      <c r="S19" s="1"/>
      <c r="T19" s="1"/>
      <c r="U19" s="1"/>
    </row>
    <row r="20" spans="2:21" s="3" customFormat="1">
      <c r="B20" s="1"/>
      <c r="C20" s="19" t="s">
        <v>2</v>
      </c>
      <c r="D20" s="30"/>
      <c r="E20" s="19" t="s">
        <v>6</v>
      </c>
      <c r="F20" s="30"/>
      <c r="J20" s="1"/>
      <c r="K20" s="1" t="s">
        <v>107</v>
      </c>
      <c r="L20" s="1">
        <f>IF(M19,IF(M19&lt;1000,M19*0.1,IF(M19&lt;3000,M19*0.15-50,IF(M19&lt;5000,M19*0.2-200,IF(M19&lt;10000,M19*0.3-700,IF(M19&lt;20000,M19*0.4-1700,IF(M19&lt;30000,M19*0.45-2700,IF(M19&lt;60000,M19*0.5-4200,M19*0.55-7200))))))))</f>
        <v>7335</v>
      </c>
      <c r="M20" s="1"/>
      <c r="N20" s="1"/>
      <c r="O20" s="1"/>
      <c r="P20" s="1"/>
      <c r="Q20" s="1"/>
      <c r="R20" s="1"/>
      <c r="S20" s="1"/>
      <c r="T20" s="1"/>
      <c r="U20" s="1"/>
    </row>
    <row r="21" spans="2:21" s="3" customFormat="1">
      <c r="B21" s="1"/>
      <c r="C21" s="19" t="s">
        <v>3</v>
      </c>
      <c r="D21" s="30"/>
      <c r="E21" s="19" t="s">
        <v>7</v>
      </c>
      <c r="F21" s="30"/>
      <c r="J21" s="1"/>
      <c r="K21" s="1" t="s">
        <v>106</v>
      </c>
      <c r="L21" s="1">
        <f>IF(N19=0,0,IF(N19/D13&lt;1000,N19/D13*0.1,IF(N19/D13&lt;3000,N19/D13*0.15-50,IF(N19/D13&lt;5000,N19/D13*0.2-200,IF(N19/D13&lt;10000,N19/D13*0.3-700,IF(N19/D13&lt;20000,N19/D13*0.4-1700,IF(N19/D13&lt;30000,N19/D13*0.45-2700,IF(N19/D13&lt;60000,N19/D13*0.5-4200,N19/D13*0.55-7200))))))))*D13</f>
        <v>4590</v>
      </c>
      <c r="M21" s="1"/>
      <c r="N21" s="1"/>
      <c r="O21" s="1" t="s">
        <v>106</v>
      </c>
      <c r="P21" s="1">
        <f>IF(P19=0,0,IF(P19/D13&lt;1000,P19/D13*0.1,IF(P19/D13&lt;3000,P19/D13*0.15-50,IF(P19/D13&lt;5000,P19/D13*0.2-200,IF(P19/D13&lt;10000,P19/D13*0.3-700,IF(P19/D13&lt;20000,P19/D13*0.4-1700,IF(P19/D13&lt;30000,P19/D13*0.45-2700,IF(P19/D13&lt;60000,P19/D13*0.5-4200,P19/D13*0.55-7200))))))))*D13</f>
        <v>13700</v>
      </c>
      <c r="Q21" s="1"/>
      <c r="R21" s="1"/>
      <c r="S21" s="1"/>
      <c r="T21" s="1"/>
      <c r="U21" s="1"/>
    </row>
    <row r="22" spans="2:21" s="3" customFormat="1">
      <c r="B22" s="1"/>
      <c r="C22" s="19" t="s">
        <v>4</v>
      </c>
      <c r="D22" s="30"/>
      <c r="E22" s="19" t="s">
        <v>8</v>
      </c>
      <c r="F22" s="30"/>
      <c r="J22" s="1"/>
      <c r="K22" s="1" t="s">
        <v>108</v>
      </c>
      <c r="L22" s="1">
        <f>IF(L20+L21&lt;0,0,L20+L21)</f>
        <v>11925</v>
      </c>
      <c r="M22" s="1"/>
      <c r="N22" s="1"/>
      <c r="O22" s="1"/>
      <c r="P22" s="1"/>
      <c r="Q22" s="1"/>
      <c r="R22" s="1"/>
      <c r="S22" s="1"/>
      <c r="T22" s="1"/>
      <c r="U22" s="1"/>
    </row>
    <row r="23" spans="2:21">
      <c r="C23" s="89" t="s">
        <v>9</v>
      </c>
      <c r="D23" s="90"/>
      <c r="E23" s="91"/>
      <c r="F23" s="30"/>
      <c r="K23" s="1" t="s">
        <v>109</v>
      </c>
      <c r="L23" s="1">
        <f>IF(D13=0,0,L22/2)</f>
        <v>5962.5</v>
      </c>
      <c r="O23" s="1" t="s">
        <v>109</v>
      </c>
      <c r="P23" s="1">
        <f>IF(D13=0,0,P21)</f>
        <v>13700</v>
      </c>
    </row>
    <row r="24" spans="2:21" ht="6" customHeight="1" thickBot="1">
      <c r="C24" s="5"/>
      <c r="D24" s="5"/>
      <c r="E24" s="5"/>
      <c r="F24" s="6"/>
    </row>
    <row r="25" spans="2:21" ht="19.5" thickBot="1">
      <c r="C25" s="7"/>
      <c r="D25" s="7"/>
      <c r="E25" s="7"/>
      <c r="F25" s="10" t="s">
        <v>111</v>
      </c>
      <c r="G25" s="99">
        <f>SUM(D19:D22)+SUM(F19:F23)</f>
        <v>50000</v>
      </c>
      <c r="H25" s="100"/>
      <c r="I25" s="12" t="s">
        <v>14</v>
      </c>
    </row>
    <row r="26" spans="2:21" ht="6" customHeight="1">
      <c r="C26" s="8"/>
      <c r="D26" s="8"/>
      <c r="E26" s="8"/>
      <c r="F26" s="9"/>
      <c r="I26" s="13"/>
    </row>
    <row r="27" spans="2:21">
      <c r="C27" s="19" t="s">
        <v>10</v>
      </c>
      <c r="D27" s="30"/>
      <c r="E27" s="19" t="s">
        <v>11</v>
      </c>
      <c r="F27" s="30"/>
      <c r="I27" s="13"/>
    </row>
    <row r="28" spans="2:21" ht="6" customHeight="1" thickBot="1">
      <c r="C28" s="4"/>
      <c r="D28" s="4"/>
      <c r="E28" s="4"/>
      <c r="F28" s="4"/>
      <c r="I28" s="13"/>
    </row>
    <row r="29" spans="2:21" ht="19.5" thickBot="1">
      <c r="D29" s="4"/>
      <c r="E29" s="65"/>
      <c r="F29" s="10" t="s">
        <v>166</v>
      </c>
      <c r="G29" s="99">
        <f>IF(D27-(500*(D13+IF(D12="あり",1,0)))&lt;0,0,D27-(500*(D13+IF(D12="あり",1,0))))</f>
        <v>0</v>
      </c>
      <c r="H29" s="100"/>
      <c r="I29" s="12" t="s">
        <v>15</v>
      </c>
    </row>
    <row r="30" spans="2:21" ht="19.5" thickBot="1">
      <c r="C30" s="4"/>
      <c r="D30" s="4"/>
      <c r="E30" s="4"/>
      <c r="F30" s="10" t="s">
        <v>167</v>
      </c>
      <c r="G30" s="99">
        <f>IF(F27-(500*(D13+IF(D12="あり",1,0)))&lt;0,0,F27-(500*(D13+IF(D12="あり",1,0))))</f>
        <v>0</v>
      </c>
      <c r="H30" s="100"/>
      <c r="I30" s="12" t="s">
        <v>16</v>
      </c>
      <c r="U30"/>
    </row>
    <row r="31" spans="2:21" ht="6" customHeight="1" thickBot="1">
      <c r="C31" s="4"/>
      <c r="D31" s="4"/>
      <c r="E31" s="4"/>
      <c r="F31" s="10"/>
      <c r="G31" s="4"/>
      <c r="H31" s="2"/>
      <c r="I31" s="14"/>
    </row>
    <row r="32" spans="2:21" ht="19.5" thickBot="1">
      <c r="C32" s="4"/>
      <c r="D32" s="4"/>
      <c r="E32" s="4"/>
      <c r="F32" s="11" t="s">
        <v>114</v>
      </c>
      <c r="G32" s="99">
        <f>G25+G29+G30</f>
        <v>50000</v>
      </c>
      <c r="H32" s="100"/>
      <c r="I32" s="15" t="s">
        <v>20</v>
      </c>
    </row>
    <row r="33" spans="1:21" ht="6" customHeight="1">
      <c r="C33" s="4"/>
      <c r="D33" s="4"/>
      <c r="E33" s="4"/>
      <c r="F33" s="10"/>
      <c r="G33" s="4"/>
      <c r="H33" s="2"/>
      <c r="I33" s="16"/>
    </row>
    <row r="34" spans="1:21">
      <c r="C34" s="3" t="s">
        <v>113</v>
      </c>
      <c r="I34" s="17"/>
    </row>
    <row r="35" spans="1:21">
      <c r="C35" s="18" t="s">
        <v>0</v>
      </c>
      <c r="D35" s="18" t="s">
        <v>22</v>
      </c>
      <c r="I35" s="17"/>
    </row>
    <row r="36" spans="1:21">
      <c r="C36" s="19" t="s">
        <v>17</v>
      </c>
      <c r="D36" s="30"/>
      <c r="I36" s="17"/>
    </row>
    <row r="37" spans="1:21" ht="19.5" thickBot="1">
      <c r="C37" s="19" t="s">
        <v>18</v>
      </c>
      <c r="D37" s="30"/>
      <c r="I37" s="17"/>
    </row>
    <row r="38" spans="1:21" ht="19.5" thickBot="1">
      <c r="C38" s="19" t="s">
        <v>19</v>
      </c>
      <c r="D38" s="30"/>
      <c r="E38" s="1"/>
      <c r="F38" s="11" t="s">
        <v>115</v>
      </c>
      <c r="G38" s="99">
        <f>D36+D37+D38</f>
        <v>0</v>
      </c>
      <c r="H38" s="100"/>
      <c r="I38" s="15" t="s">
        <v>21</v>
      </c>
    </row>
    <row r="39" spans="1:21" ht="12.75" customHeight="1">
      <c r="D39" s="11"/>
    </row>
    <row r="40" spans="1:21" ht="6" customHeight="1" thickBot="1"/>
    <row r="41" spans="1:21" ht="19.5" thickBot="1">
      <c r="C41" s="4"/>
      <c r="D41" s="4"/>
      <c r="E41" s="4"/>
      <c r="F41" s="64" t="s">
        <v>116</v>
      </c>
      <c r="G41" s="99">
        <f>G32-G38</f>
        <v>50000</v>
      </c>
      <c r="H41" s="100"/>
      <c r="I41" s="14"/>
    </row>
    <row r="42" spans="1:21" ht="6" customHeight="1"/>
    <row r="43" spans="1:21" s="3" customFormat="1" ht="17.25" customHeight="1" thickBot="1">
      <c r="A43" s="1"/>
      <c r="B43" s="1"/>
      <c r="C43"/>
      <c r="J43" s="1"/>
      <c r="K43" s="1"/>
      <c r="L43" s="1"/>
      <c r="M43" s="1"/>
      <c r="N43" s="1"/>
      <c r="O43" s="1"/>
      <c r="P43" s="1"/>
      <c r="Q43" s="1"/>
      <c r="R43" s="1"/>
      <c r="S43" s="1"/>
      <c r="T43" s="1"/>
      <c r="U43" s="1"/>
    </row>
    <row r="44" spans="1:21" ht="30.75" thickBot="1">
      <c r="D44" s="67" t="s">
        <v>35</v>
      </c>
      <c r="E44" s="97">
        <f>IF(D12="あり",L23,IF(D12="なし",P23,"－"))</f>
        <v>5962.5</v>
      </c>
      <c r="F44" s="98"/>
      <c r="G44" s="3" t="s">
        <v>34</v>
      </c>
    </row>
    <row r="45" spans="1:21" ht="7.5" customHeight="1"/>
  </sheetData>
  <mergeCells count="9">
    <mergeCell ref="E44:F44"/>
    <mergeCell ref="G41:H41"/>
    <mergeCell ref="B2:I2"/>
    <mergeCell ref="C23:E23"/>
    <mergeCell ref="G25:H25"/>
    <mergeCell ref="G29:H29"/>
    <mergeCell ref="G30:H30"/>
    <mergeCell ref="G32:H32"/>
    <mergeCell ref="G38:H38"/>
  </mergeCells>
  <phoneticPr fontId="2"/>
  <dataValidations count="2">
    <dataValidation type="list" allowBlank="1" showInputMessage="1" showErrorMessage="1" sqref="D12" xr:uid="{7E18909A-E357-40DA-9D94-A10257EC69DE}">
      <formula1>"あり,なし"</formula1>
    </dataValidation>
    <dataValidation type="list" allowBlank="1" showInputMessage="1" showErrorMessage="1" sqref="D13" xr:uid="{2DD1D1B5-06DD-4ED1-B856-73C3ED6BAF85}">
      <formula1>"0,1,2,3,4"</formula1>
    </dataValidation>
  </dataValidations>
  <pageMargins left="0.23622047244094491" right="0.23622047244094491" top="0.74803149606299213" bottom="0.74803149606299213" header="0.31496062992125984" footer="0.31496062992125984"/>
  <pageSetup paperSize="9" orientation="portrait" r:id="rId1"/>
  <headerFooter>
    <oddHeader>&amp;R&amp;9【様式例６】</oddHead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簡易計算シート（印刷用・贈与税）</vt:lpstr>
      <vt:lpstr>（引用元）贈与税額表</vt:lpstr>
      <vt:lpstr>簡易計算シート（エクセル提供用・贈与税）</vt:lpstr>
      <vt:lpstr>簡易計算シート（印刷用・相続税）</vt:lpstr>
      <vt:lpstr>簡易計算シート（相続税速算表）</vt:lpstr>
      <vt:lpstr>簡易計算シート（エクセル提供用・相続税）</vt:lpstr>
      <vt:lpstr>'簡易計算シート（エクセル提供用・相続税）'!Print_Area</vt:lpstr>
      <vt:lpstr>'簡易計算シート（印刷用・相続税）'!Print_Area</vt:lpstr>
      <vt:lpstr>'簡易計算シート（印刷用・贈与税）'!Print_Area</vt:lpstr>
      <vt:lpstr>'簡易計算シート（相続税速算表）'!Print_Area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2022-06-15T02:45:48Z</dcterms:created>
  <dcterms:modified xsi:type="dcterms:W3CDTF">2022-06-15T02:45:59Z</dcterms:modified>
</cp:coreProperties>
</file>