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7E069F81-882C-4935-8167-C52C30A3329B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 " sheetId="32" r:id="rId2"/>
    <sheet name="輸出畜産物 " sheetId="27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2" l="1"/>
  <c r="N97" i="32"/>
  <c r="N96" i="32"/>
  <c r="N95" i="32"/>
  <c r="N93" i="32"/>
  <c r="N92" i="32"/>
  <c r="N91" i="32"/>
  <c r="N90" i="32"/>
  <c r="N89" i="32"/>
  <c r="N88" i="32"/>
  <c r="N87" i="32"/>
  <c r="N86" i="32"/>
  <c r="N85" i="32"/>
  <c r="N84" i="32"/>
  <c r="N83" i="32"/>
  <c r="N82" i="32"/>
  <c r="N81" i="32"/>
  <c r="N80" i="32"/>
  <c r="N79" i="32"/>
  <c r="N78" i="32"/>
  <c r="N77" i="32"/>
  <c r="N76" i="32"/>
  <c r="N75" i="32"/>
  <c r="N74" i="32"/>
  <c r="N73" i="32"/>
  <c r="N72" i="32"/>
  <c r="N71" i="32"/>
  <c r="N70" i="32"/>
  <c r="N69" i="32"/>
  <c r="N68" i="32"/>
  <c r="P68" i="32" s="1"/>
  <c r="N67" i="32"/>
  <c r="P65" i="32" s="1"/>
  <c r="N66" i="32"/>
  <c r="N65" i="32"/>
  <c r="N64" i="32"/>
  <c r="N63" i="32"/>
  <c r="P63" i="32" s="1"/>
  <c r="N62" i="32"/>
  <c r="N61" i="32"/>
  <c r="N60" i="32"/>
  <c r="N59" i="32"/>
  <c r="N58" i="32"/>
  <c r="N57" i="32"/>
  <c r="N56" i="32"/>
  <c r="N55" i="32"/>
  <c r="N54" i="32"/>
  <c r="P60" i="32" s="1"/>
  <c r="N53" i="32"/>
  <c r="N52" i="32"/>
  <c r="N51" i="32"/>
  <c r="N50" i="32"/>
  <c r="N49" i="32"/>
  <c r="N48" i="32"/>
  <c r="N47" i="32"/>
  <c r="N46" i="32"/>
  <c r="N45" i="32"/>
  <c r="N44" i="32"/>
  <c r="P43" i="32"/>
  <c r="N43" i="32"/>
  <c r="N42" i="32"/>
  <c r="N41" i="32"/>
  <c r="N40" i="32"/>
  <c r="N39" i="32"/>
  <c r="N38" i="32"/>
  <c r="N37" i="32"/>
  <c r="N36" i="32"/>
  <c r="N35" i="32"/>
  <c r="N34" i="32"/>
  <c r="N33" i="32"/>
  <c r="N32" i="32"/>
  <c r="N31" i="32"/>
  <c r="N30" i="32"/>
  <c r="N27" i="32"/>
  <c r="P40" i="32" s="1"/>
  <c r="N26" i="32"/>
  <c r="N25" i="32"/>
  <c r="N24" i="32"/>
  <c r="N23" i="32"/>
  <c r="P22" i="32" s="1"/>
  <c r="N22" i="32"/>
  <c r="N21" i="32"/>
  <c r="N20" i="32"/>
  <c r="N19" i="32"/>
  <c r="N18" i="32"/>
  <c r="N17" i="32"/>
  <c r="N16" i="32"/>
  <c r="N15" i="32"/>
  <c r="N14" i="32"/>
  <c r="N13" i="32"/>
  <c r="N12" i="32"/>
  <c r="N11" i="32"/>
  <c r="N10" i="32"/>
  <c r="N9" i="32"/>
  <c r="N8" i="32"/>
  <c r="N7" i="32"/>
  <c r="N6" i="32"/>
  <c r="P25" i="32" s="1"/>
  <c r="N5" i="32"/>
  <c r="N4" i="32"/>
  <c r="N3" i="32"/>
  <c r="N2" i="32"/>
  <c r="P52" i="32" l="1"/>
  <c r="P5" i="32"/>
  <c r="N98" i="27" l="1"/>
  <c r="N97" i="27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P25" i="27" s="1"/>
  <c r="P5" i="27"/>
  <c r="N5" i="27"/>
  <c r="N4" i="27"/>
  <c r="N3" i="27"/>
  <c r="N2" i="27"/>
  <c r="P40" i="27" l="1"/>
  <c r="P60" i="27"/>
</calcChain>
</file>

<file path=xl/sharedStrings.xml><?xml version="1.0" encoding="utf-8"?>
<sst xmlns="http://schemas.openxmlformats.org/spreadsheetml/2006/main" count="1114" uniqueCount="433">
  <si>
    <t>（単位：Kg）　　　　　　　　　　　　</t>
    <phoneticPr fontId="5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</si>
  <si>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</si>
  <si>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</si>
  <si>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</si>
  <si>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</si>
  <si>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</si>
  <si>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</si>
  <si>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</si>
  <si>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</si>
  <si>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</si>
  <si>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</si>
  <si>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</si>
  <si>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</si>
  <si>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</si>
  <si>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</si>
  <si>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</si>
  <si>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</si>
  <si>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</si>
  <si>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</si>
  <si>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</si>
  <si>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</si>
  <si>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</si>
  <si>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</si>
  <si>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</si>
  <si>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</si>
  <si>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</si>
  <si>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</si>
  <si>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</si>
  <si>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</si>
  <si>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</si>
  <si>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</si>
  <si>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</si>
  <si>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</si>
  <si>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</si>
  <si>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</si>
  <si>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</si>
  <si>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</si>
  <si>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</si>
  <si>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</si>
  <si>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</si>
  <si>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</si>
  <si>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</si>
  <si>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</si>
  <si>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</si>
  <si>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</si>
  <si>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</si>
  <si>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</si>
  <si>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</si>
  <si>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</si>
  <si>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</si>
  <si>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</si>
  <si>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</si>
  <si>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</si>
  <si>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</si>
  <si>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</si>
  <si>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</si>
  <si>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</si>
  <si>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</si>
  <si>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</si>
  <si>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</si>
  <si>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</si>
  <si>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</si>
  <si>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</si>
  <si>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</si>
  <si>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</si>
  <si>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</si>
  <si>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</si>
  <si>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</si>
  <si>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</si>
  <si>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</si>
  <si>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</si>
  <si>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</si>
  <si>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</si>
  <si>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</si>
  <si>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</si>
  <si>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</si>
  <si>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</si>
  <si>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</si>
  <si>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</si>
  <si>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</si>
  <si>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</si>
  <si>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</si>
  <si>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</si>
  <si>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</si>
  <si>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</si>
  <si>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</si>
  <si>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</si>
  <si>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</si>
  <si>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</si>
  <si>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</si>
  <si>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</si>
  <si>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</si>
  <si>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</si>
  <si>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</si>
  <si>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</si>
  <si>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</si>
  <si>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</si>
  <si>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</si>
  <si>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</si>
  <si>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</si>
  <si>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</si>
  <si>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</si>
  <si>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</si>
  <si>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</si>
  <si>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</si>
  <si>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</si>
  <si>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</si>
  <si>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</si>
  <si>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</si>
  <si>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</si>
  <si>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</si>
  <si>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</si>
  <si>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</si>
  <si>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</si>
  <si>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</si>
  <si>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</si>
  <si>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</si>
  <si>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</si>
  <si>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</si>
  <si>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</si>
  <si>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</si>
  <si>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</si>
  <si>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</si>
  <si>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</si>
  <si>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</si>
  <si>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</si>
  <si>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</si>
  <si>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</si>
  <si>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</si>
  <si>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</si>
  <si>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</si>
  <si>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</si>
  <si>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</si>
  <si>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</si>
  <si>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</si>
  <si>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</si>
  <si>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</si>
  <si>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</si>
  <si>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</si>
  <si>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</si>
  <si>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</si>
  <si>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</si>
  <si>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</si>
  <si>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</si>
  <si>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</si>
  <si>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</si>
  <si>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</si>
  <si>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</si>
  <si>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</si>
  <si>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</si>
  <si>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</si>
  <si>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</si>
  <si>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</si>
  <si>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</si>
  <si>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</si>
  <si>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</si>
  <si>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5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</si>
  <si>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</si>
  <si>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</si>
  <si>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</si>
  <si>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</si>
  <si>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</si>
  <si>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</si>
  <si>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</si>
  <si>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</si>
  <si>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</si>
  <si>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</si>
  <si>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</si>
  <si>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</si>
  <si>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</si>
  <si>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</si>
  <si>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</si>
  <si>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</si>
  <si>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</si>
  <si>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</si>
  <si>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</si>
  <si>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5"/>
  </si>
  <si>
    <t>加熱処理牛</t>
  </si>
  <si>
    <t>E15</t>
  </si>
  <si>
    <t>L38</t>
  </si>
  <si>
    <t>７．その他の畜産物の計に精液、受精卵、未受精卵は含めない。</t>
    <phoneticPr fontId="5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</si>
  <si>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</si>
  <si>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</si>
  <si>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</si>
  <si>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</si>
  <si>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</si>
  <si>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</si>
  <si>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</si>
  <si>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</si>
  <si>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</si>
  <si>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</si>
  <si>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</si>
  <si>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</si>
  <si>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</si>
  <si>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</si>
  <si>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</si>
  <si>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</si>
  <si>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</si>
  <si>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</si>
  <si>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</si>
  <si>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</si>
  <si>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</si>
  <si>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</si>
  <si>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</si>
  <si>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</si>
  <si>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</si>
  <si>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</si>
  <si>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</si>
  <si>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</si>
  <si>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</si>
  <si>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</si>
  <si>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</si>
  <si>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</si>
  <si>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</si>
  <si>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</si>
  <si>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</si>
  <si>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</si>
  <si>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</si>
  <si>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</si>
  <si>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</si>
  <si>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</si>
  <si>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</si>
  <si>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</si>
  <si>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</si>
  <si>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</si>
  <si>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</si>
  <si>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</si>
  <si>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</si>
  <si>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</si>
  <si>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</si>
  <si>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</si>
  <si>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</si>
  <si>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</si>
  <si>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</si>
  <si>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</si>
  <si>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</si>
  <si>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</si>
  <si>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</si>
  <si>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</si>
  <si>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</si>
  <si>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</si>
  <si>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</si>
  <si>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</si>
  <si>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</si>
  <si>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</si>
  <si>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</si>
  <si>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</si>
  <si>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</si>
  <si>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</si>
  <si>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</si>
  <si>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</si>
  <si>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</si>
  <si>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</si>
  <si>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</si>
  <si>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</si>
  <si>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</si>
  <si>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</si>
  <si>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</si>
  <si>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</si>
  <si>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</si>
  <si>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</si>
  <si>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</si>
  <si>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</si>
  <si>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</si>
  <si>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</si>
  <si>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</si>
  <si>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5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</si>
  <si>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</si>
  <si>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</si>
  <si>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</si>
  <si>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</si>
  <si>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</si>
  <si>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</si>
  <si>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</si>
  <si>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</si>
  <si>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</si>
  <si>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</si>
  <si>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</si>
  <si>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</si>
  <si>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5"/>
  </si>
  <si>
    <t>C5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</si>
  <si>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</si>
  <si>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</si>
  <si>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</si>
  <si>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</si>
  <si>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</si>
  <si>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（単位：Kg）</t>
    <phoneticPr fontId="5"/>
  </si>
  <si>
    <t>骨類</t>
    <rPh sb="0" eb="1">
      <t>ホネ</t>
    </rPh>
    <rPh sb="1" eb="2">
      <t>ルイ</t>
    </rPh>
    <phoneticPr fontId="5"/>
  </si>
  <si>
    <t>B3</t>
    <phoneticPr fontId="5"/>
  </si>
  <si>
    <t>L2</t>
    <phoneticPr fontId="5"/>
  </si>
  <si>
    <t>C3</t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</si>
  <si>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</si>
  <si>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</si>
  <si>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D3</t>
    <phoneticPr fontId="5"/>
  </si>
  <si>
    <t>E3</t>
    <phoneticPr fontId="5"/>
  </si>
  <si>
    <t>加熱処理骨粉</t>
    <phoneticPr fontId="5"/>
  </si>
  <si>
    <t>加熱処理
その他の肉</t>
  </si>
  <si>
    <t>H3</t>
    <phoneticPr fontId="5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</si>
  <si>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</si>
  <si>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</si>
  <si>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臓器類</t>
    <rPh sb="0" eb="2">
      <t>ゾウキ</t>
    </rPh>
    <rPh sb="2" eb="3">
      <t>ルイ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</si>
  <si>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</si>
  <si>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E5</t>
    <phoneticPr fontId="5"/>
  </si>
  <si>
    <t>加熱処理
消化管等</t>
  </si>
  <si>
    <t>F5</t>
    <phoneticPr fontId="5"/>
  </si>
  <si>
    <t>卵類</t>
    <rPh sb="0" eb="1">
      <t>タマゴ</t>
    </rPh>
    <rPh sb="1" eb="2">
      <t>ルイ</t>
    </rPh>
    <phoneticPr fontId="5"/>
  </si>
  <si>
    <t>加熱処理肉その他偶蹄類</t>
  </si>
  <si>
    <t>加熱処理肉その他偶蹄類（めん羊）</t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</si>
  <si>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</si>
  <si>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</si>
  <si>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</si>
  <si>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</si>
  <si>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L25</t>
    <phoneticPr fontId="5"/>
  </si>
  <si>
    <t>L26</t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</si>
  <si>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</si>
  <si>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</si>
  <si>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</si>
  <si>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その他の肉（加熱処理肉）</t>
    <phoneticPr fontId="5"/>
  </si>
  <si>
    <t>わら類</t>
    <rPh sb="2" eb="3">
      <t>タグイ</t>
    </rPh>
    <phoneticPr fontId="5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</si>
  <si>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</si>
  <si>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</si>
  <si>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</si>
  <si>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</si>
  <si>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C15</t>
    <phoneticPr fontId="5"/>
  </si>
  <si>
    <t>(注）</t>
    <rPh sb="1" eb="2">
      <t>チュウ</t>
    </rPh>
    <phoneticPr fontId="5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</si>
  <si>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</si>
  <si>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</si>
  <si>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</si>
  <si>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</si>
  <si>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</si>
  <si>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</si>
  <si>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G15</t>
    <phoneticPr fontId="5"/>
  </si>
  <si>
    <t>加熱処理その他の偶蹄類</t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</si>
  <si>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</si>
  <si>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</si>
  <si>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</si>
  <si>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</si>
  <si>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</si>
  <si>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</si>
  <si>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</si>
  <si>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</si>
  <si>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</si>
  <si>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</si>
  <si>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その他の臓器（加熱処理）</t>
    <phoneticPr fontId="5"/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</si>
  <si>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</si>
  <si>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</si>
  <si>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</si>
  <si>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B25</t>
    <phoneticPr fontId="5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</si>
  <si>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</si>
  <si>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</si>
  <si>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</si>
  <si>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</si>
  <si>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</si>
  <si>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</si>
  <si>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</si>
  <si>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</si>
  <si>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</si>
  <si>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</si>
  <si>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</si>
  <si>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-</t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</si>
  <si>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</si>
  <si>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</si>
  <si>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</si>
  <si>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</si>
  <si>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</si>
  <si>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</si>
  <si>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</si>
  <si>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</si>
  <si>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</si>
  <si>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</si>
  <si>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</si>
  <si>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</si>
  <si>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</si>
  <si>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</si>
  <si>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</si>
  <si>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</si>
  <si>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</si>
  <si>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</si>
  <si>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</si>
  <si>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</si>
  <si>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</si>
  <si>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</si>
  <si>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</si>
  <si>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</si>
  <si>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</si>
  <si>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</si>
  <si>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</si>
  <si>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</si>
  <si>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</si>
  <si>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</si>
  <si>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</si>
  <si>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</si>
  <si>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</si>
  <si>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</si>
  <si>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</si>
  <si>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</si>
  <si>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-</t>
  </si>
  <si>
    <t>-</t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</si>
  <si>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</si>
  <si>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</si>
  <si>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</si>
  <si>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</si>
  <si>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</si>
  <si>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</si>
  <si>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</si>
  <si>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</si>
  <si>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</si>
  <si>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家きん臓器・消化管等</t>
    <rPh sb="11" eb="14">
      <t>ショウカカン</t>
    </rPh>
    <rPh sb="14" eb="15">
      <t>トウ</t>
    </rPh>
    <phoneticPr fontId="5"/>
  </si>
  <si>
    <t>食用殻付卵</t>
    <rPh sb="0" eb="1">
      <t>ショク</t>
    </rPh>
    <rPh sb="1" eb="2">
      <t>ヨウ</t>
    </rPh>
    <phoneticPr fontId="5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</si>
  <si>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</si>
  <si>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</si>
  <si>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</si>
  <si>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</si>
  <si>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計</t>
    <phoneticPr fontId="5"/>
  </si>
  <si>
    <t>その他の骨</t>
    <phoneticPr fontId="5"/>
  </si>
  <si>
    <t>ハム</t>
    <phoneticPr fontId="5"/>
  </si>
  <si>
    <t>馬肉</t>
    <rPh sb="0" eb="2">
      <t>バニク</t>
    </rPh>
    <phoneticPr fontId="5"/>
  </si>
  <si>
    <t>うさぎ肉</t>
    <phoneticPr fontId="5"/>
  </si>
  <si>
    <t>犬肉</t>
    <phoneticPr fontId="5"/>
  </si>
  <si>
    <t>その他の肉</t>
    <phoneticPr fontId="5"/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</si>
  <si>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</si>
  <si>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</si>
  <si>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</si>
  <si>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</si>
  <si>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非加熱
その他の臓器</t>
    <phoneticPr fontId="5"/>
  </si>
  <si>
    <t xml:space="preserve">  </t>
    <phoneticPr fontId="5"/>
  </si>
  <si>
    <t>うさぎ皮</t>
    <phoneticPr fontId="5"/>
  </si>
  <si>
    <t>うさぎ毛</t>
    <phoneticPr fontId="5"/>
  </si>
  <si>
    <t>皮粉・羽毛粉</t>
    <rPh sb="0" eb="1">
      <t>カワ</t>
    </rPh>
    <rPh sb="1" eb="2">
      <t>コナ</t>
    </rPh>
    <phoneticPr fontId="5"/>
  </si>
  <si>
    <t>ふん・尿</t>
    <phoneticPr fontId="5"/>
  </si>
  <si>
    <t>　輸入畜産物検疫数量速報（令和６年９月分）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</si>
  <si>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　輸出畜産物検疫数量速報（令和６年９月分）　</t>
    <phoneticPr fontId="5"/>
  </si>
  <si>
    <t>動物の輸出入検疫速報（令和６年９月分）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</si>
</sst>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0" fontId="19" fillId="0" borderId="0"/>
    <xf numFmtId="38" fontId="22" fillId="0" borderId="0" applyFont="0" applyFill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1" fillId="0" borderId="0">
      <alignment vertical="center"/>
    </xf>
    <xf numFmtId="0" fontId="24" fillId="0" borderId="0"/>
    <xf numFmtId="0" fontId="6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8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0" fontId="6" fillId="0" borderId="0" xfId="0" applyFont="1">
      <alignment vertical="center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/>
    </xf>
    <xf numFmtId="176" fontId="10" fillId="0" borderId="17" xfId="1" applyNumberFormat="1" applyFont="1" applyBorder="1" applyAlignment="1">
      <alignment horizontal="center" vertical="center" wrapText="1"/>
    </xf>
    <xf numFmtId="176" fontId="10" fillId="0" borderId="18" xfId="1" applyNumberFormat="1" applyFont="1" applyBorder="1" applyAlignment="1">
      <alignment horizontal="center" vertical="center" wrapText="1"/>
    </xf>
    <xf numFmtId="176" fontId="4" fillId="0" borderId="19" xfId="1" applyNumberFormat="1" applyFont="1" applyBorder="1" applyAlignment="1">
      <alignment horizontal="center" vertical="center" wrapText="1"/>
    </xf>
    <xf numFmtId="0" fontId="6" fillId="0" borderId="20" xfId="0" applyFont="1" applyBorder="1">
      <alignment vertical="center"/>
    </xf>
    <xf numFmtId="176" fontId="8" fillId="0" borderId="6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2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6" fillId="0" borderId="0" xfId="2" applyNumberFormat="1" applyFont="1" applyAlignment="1">
      <alignment horizontal="left" vertical="center" wrapText="1"/>
    </xf>
    <xf numFmtId="176" fontId="9" fillId="0" borderId="24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3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2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horizontal="center" vertical="center" wrapText="1"/>
    </xf>
    <xf numFmtId="176" fontId="7" fillId="0" borderId="28" xfId="2" applyNumberFormat="1" applyFont="1" applyBorder="1" applyAlignment="1">
      <alignment horizontal="center" vertical="center" wrapText="1"/>
    </xf>
    <xf numFmtId="176" fontId="7" fillId="0" borderId="29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7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8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2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3" xfId="1" applyNumberFormat="1" applyFont="1" applyBorder="1" applyAlignment="1">
      <alignment horizontal="center" vertical="center" wrapText="1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5" xfId="0" applyNumberFormat="1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176" fontId="4" fillId="0" borderId="21" xfId="1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/>
    </xf>
    <xf numFmtId="176" fontId="10" fillId="0" borderId="36" xfId="1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7" xfId="2" applyNumberFormat="1" applyFont="1" applyBorder="1" applyAlignment="1">
      <alignment horizontal="center" vertical="center" wrapText="1"/>
    </xf>
    <xf numFmtId="176" fontId="10" fillId="0" borderId="37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34" xfId="0" applyNumberFormat="1" applyFont="1" applyBorder="1" applyAlignment="1">
      <alignment horizontal="center" vertical="center"/>
    </xf>
    <xf numFmtId="176" fontId="10" fillId="0" borderId="34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8" xfId="2" applyNumberFormat="1" applyFont="1" applyBorder="1" applyAlignment="1">
      <alignment horizontal="center" vertical="center" wrapText="1"/>
    </xf>
    <xf numFmtId="176" fontId="10" fillId="0" borderId="39" xfId="0" applyNumberFormat="1" applyFont="1" applyBorder="1" applyAlignment="1">
      <alignment horizontal="center" vertical="center"/>
    </xf>
    <xf numFmtId="176" fontId="7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9" fillId="0" borderId="0" xfId="2" applyNumberFormat="1" applyFont="1" applyAlignment="1">
      <alignment horizontal="right"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4" fillId="0" borderId="19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4" xfId="2" applyNumberFormat="1" applyFont="1" applyBorder="1" applyAlignment="1">
      <alignment horizontal="center" vertical="center" wrapText="1"/>
    </xf>
    <xf numFmtId="176" fontId="4" fillId="0" borderId="25" xfId="1" applyNumberFormat="1" applyFont="1" applyFill="1" applyBorder="1" applyAlignment="1">
      <alignment horizontal="center" vertical="center" wrapText="1"/>
    </xf>
    <xf numFmtId="176" fontId="15" fillId="0" borderId="28" xfId="2" applyNumberFormat="1" applyFont="1" applyBorder="1" applyAlignment="1">
      <alignment horizontal="center" vertical="center" wrapText="1"/>
    </xf>
    <xf numFmtId="176" fontId="15" fillId="0" borderId="29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2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3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44" xfId="0" applyNumberFormat="1" applyFont="1" applyBorder="1" applyAlignment="1">
      <alignment horizontal="center" vertical="center"/>
    </xf>
    <xf numFmtId="176" fontId="10" fillId="0" borderId="38" xfId="1" applyNumberFormat="1" applyFont="1" applyFill="1" applyBorder="1" applyAlignment="1">
      <alignment horizontal="center" vertical="center" wrapText="1"/>
    </xf>
    <xf numFmtId="176" fontId="10" fillId="0" borderId="39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4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5" xfId="2" applyNumberFormat="1" applyFont="1" applyBorder="1" applyAlignment="1">
      <alignment horizontal="center" vertical="center" wrapText="1"/>
    </xf>
    <xf numFmtId="176" fontId="4" fillId="0" borderId="46" xfId="1" applyNumberFormat="1" applyFont="1" applyFill="1" applyBorder="1" applyAlignment="1">
      <alignment horizontal="center" vertical="center" wrapText="1"/>
    </xf>
    <xf numFmtId="0" fontId="6" fillId="0" borderId="41" xfId="0" applyFont="1" applyBorder="1">
      <alignment vertical="center"/>
    </xf>
    <xf numFmtId="176" fontId="15" fillId="0" borderId="40" xfId="2" applyNumberFormat="1" applyFont="1" applyBorder="1" applyAlignment="1">
      <alignment horizontal="center" vertical="center" wrapText="1"/>
    </xf>
    <xf numFmtId="0" fontId="6" fillId="2" borderId="47" xfId="3" applyFont="1" applyFill="1" applyBorder="1"/>
    <xf numFmtId="0" fontId="20" fillId="0" borderId="0" xfId="0" applyFont="1">
      <alignment vertical="center"/>
    </xf>
    <xf numFmtId="0" fontId="21" fillId="0" borderId="0" xfId="0" applyFont="1">
      <alignment vertical="center"/>
    </xf>
    <xf numFmtId="38" fontId="21" fillId="0" borderId="1" xfId="1" applyFont="1" applyBorder="1" applyAlignment="1">
      <alignment horizontal="right" vertical="top"/>
    </xf>
    <xf numFmtId="0" fontId="21" fillId="0" borderId="48" xfId="0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50" xfId="0" applyFont="1" applyBorder="1">
      <alignment vertical="center"/>
    </xf>
    <xf numFmtId="38" fontId="21" fillId="0" borderId="21" xfId="1" applyFont="1" applyBorder="1" applyAlignment="1">
      <alignment horizontal="right" vertical="top"/>
    </xf>
    <xf numFmtId="38" fontId="21" fillId="0" borderId="51" xfId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1" fillId="0" borderId="53" xfId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1" fillId="0" borderId="55" xfId="1" applyFont="1" applyBorder="1" applyAlignment="1">
      <alignment horizontal="right" vertical="top"/>
    </xf>
    <xf numFmtId="38" fontId="21" fillId="0" borderId="55" xfId="1" quotePrefix="1" applyFont="1" applyBorder="1" applyAlignment="1">
      <alignment horizontal="right" vertical="top"/>
    </xf>
    <xf numFmtId="0" fontId="7" fillId="0" borderId="57" xfId="0" applyFont="1" applyBorder="1">
      <alignment vertical="center"/>
    </xf>
    <xf numFmtId="38" fontId="21" fillId="0" borderId="58" xfId="1" quotePrefix="1" applyFont="1" applyBorder="1" applyAlignment="1">
      <alignment horizontal="right" vertical="top"/>
    </xf>
    <xf numFmtId="0" fontId="7" fillId="0" borderId="59" xfId="0" applyFont="1" applyBorder="1">
      <alignment vertical="center"/>
    </xf>
    <xf numFmtId="38" fontId="21" fillId="0" borderId="40" xfId="1" applyFont="1" applyBorder="1" applyAlignment="1">
      <alignment horizontal="right" vertical="top"/>
    </xf>
    <xf numFmtId="38" fontId="21" fillId="0" borderId="60" xfId="1" quotePrefix="1" applyFont="1" applyBorder="1" applyAlignment="1">
      <alignment horizontal="right" vertical="top"/>
    </xf>
    <xf numFmtId="0" fontId="7" fillId="0" borderId="56" xfId="0" applyFont="1" applyBorder="1">
      <alignment vertical="center"/>
    </xf>
    <xf numFmtId="0" fontId="7" fillId="0" borderId="61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62" xfId="0" applyFont="1" applyBorder="1">
      <alignment vertical="center"/>
    </xf>
    <xf numFmtId="38" fontId="21" fillId="0" borderId="63" xfId="1" applyFont="1" applyBorder="1" applyAlignment="1">
      <alignment horizontal="right" vertical="top"/>
    </xf>
    <xf numFmtId="38" fontId="21" fillId="0" borderId="0" xfId="0" applyNumberFormat="1" applyFont="1">
      <alignment vertical="center"/>
    </xf>
    <xf numFmtId="0" fontId="7" fillId="0" borderId="35" xfId="0" applyFont="1" applyBorder="1">
      <alignment vertical="center"/>
    </xf>
    <xf numFmtId="0" fontId="7" fillId="0" borderId="64" xfId="0" applyFont="1" applyBorder="1">
      <alignment vertical="center"/>
    </xf>
    <xf numFmtId="38" fontId="21" fillId="0" borderId="46" xfId="1" applyFont="1" applyBorder="1" applyAlignment="1">
      <alignment horizontal="right" vertical="top"/>
    </xf>
    <xf numFmtId="38" fontId="21" fillId="0" borderId="65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1" fillId="0" borderId="69" xfId="1" applyFont="1" applyBorder="1" applyAlignment="1">
      <alignment horizontal="right" vertical="top"/>
    </xf>
    <xf numFmtId="38" fontId="21" fillId="0" borderId="69" xfId="1" quotePrefix="1" applyFont="1" applyBorder="1" applyAlignment="1">
      <alignment horizontal="right" vertical="top"/>
    </xf>
    <xf numFmtId="0" fontId="7" fillId="0" borderId="44" xfId="0" applyFont="1" applyBorder="1">
      <alignment vertical="center"/>
    </xf>
    <xf numFmtId="0" fontId="7" fillId="0" borderId="71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72" xfId="0" applyFont="1" applyBorder="1">
      <alignment vertical="center"/>
    </xf>
    <xf numFmtId="38" fontId="21" fillId="0" borderId="14" xfId="1" applyFont="1" applyBorder="1" applyAlignment="1">
      <alignment horizontal="right" vertical="top"/>
    </xf>
    <xf numFmtId="0" fontId="7" fillId="0" borderId="73" xfId="0" applyFont="1" applyBorder="1">
      <alignment vertical="center"/>
    </xf>
    <xf numFmtId="38" fontId="21" fillId="0" borderId="63" xfId="1" quotePrefix="1" applyFont="1" applyBorder="1" applyAlignment="1">
      <alignment horizontal="right" vertical="top"/>
    </xf>
    <xf numFmtId="0" fontId="7" fillId="0" borderId="74" xfId="0" applyFont="1" applyBorder="1">
      <alignment vertical="center"/>
    </xf>
    <xf numFmtId="38" fontId="21" fillId="0" borderId="45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1" fillId="0" borderId="25" xfId="1" applyFont="1" applyBorder="1" applyAlignment="1">
      <alignment horizontal="right" vertical="top"/>
    </xf>
    <xf numFmtId="38" fontId="21" fillId="0" borderId="46" xfId="1" quotePrefix="1" applyFont="1" applyBorder="1" applyAlignment="1">
      <alignment horizontal="right" vertical="top"/>
    </xf>
    <xf numFmtId="0" fontId="7" fillId="0" borderId="75" xfId="0" applyFont="1" applyBorder="1">
      <alignment vertical="center"/>
    </xf>
    <xf numFmtId="38" fontId="21" fillId="0" borderId="14" xfId="1" quotePrefix="1" applyFont="1" applyBorder="1" applyAlignment="1">
      <alignment horizontal="right" vertical="top"/>
    </xf>
    <xf numFmtId="38" fontId="21" fillId="0" borderId="76" xfId="1" applyFont="1" applyBorder="1" applyAlignment="1">
      <alignment horizontal="right" vertical="top"/>
    </xf>
    <xf numFmtId="0" fontId="7" fillId="0" borderId="77" xfId="0" applyFont="1" applyBorder="1">
      <alignment vertical="center"/>
    </xf>
    <xf numFmtId="0" fontId="21" fillId="0" borderId="21" xfId="0" applyFont="1" applyBorder="1" applyAlignment="1">
      <alignment horizontal="right" vertical="top"/>
    </xf>
    <xf numFmtId="38" fontId="21" fillId="0" borderId="60" xfId="1" applyFont="1" applyBorder="1" applyAlignment="1">
      <alignment horizontal="right" vertical="top"/>
    </xf>
    <xf numFmtId="176" fontId="9" fillId="0" borderId="0" xfId="2" applyNumberFormat="1" applyFont="1" applyAlignment="1">
      <alignment horizontal="left" vertical="center" wrapText="1"/>
    </xf>
    <xf numFmtId="176" fontId="9" fillId="0" borderId="0" xfId="2" applyNumberFormat="1" applyFont="1" applyAlignment="1">
      <alignment horizontal="left" vertical="center" wrapText="1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66" xfId="0" applyFont="1" applyBorder="1" applyAlignment="1">
      <alignment horizontal="left" vertical="center"/>
    </xf>
    <xf numFmtId="0" fontId="7" fillId="0" borderId="67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7" fillId="0" borderId="19" xfId="2" applyNumberFormat="1" applyFont="1" applyBorder="1" applyAlignment="1">
      <alignment horizontal="center" vertical="center" wrapText="1"/>
    </xf>
    <xf numFmtId="176" fontId="17" fillId="0" borderId="21" xfId="2" applyNumberFormat="1" applyFont="1" applyBorder="1" applyAlignment="1">
      <alignment horizontal="center" vertical="center" wrapText="1"/>
    </xf>
    <xf numFmtId="176" fontId="17" fillId="0" borderId="25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1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15" xfId="2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4" xr:uid="{F6BFAD8D-1292-4E34-A544-8C6EC537CDFC}"/>
    <cellStyle name="桁区切り 3" xfId="28" xr:uid="{422C2E4E-AB82-47A4-8B30-D3F2438007FC}"/>
    <cellStyle name="標準" xfId="0" builtinId="0"/>
    <cellStyle name="標準 10" xfId="5" xr:uid="{50033C60-CF9C-4F0A-A418-18CA12846ED6}"/>
    <cellStyle name="標準 11" xfId="16" xr:uid="{255CA7FB-9AF2-4D1D-9350-3CCE56D6C909}"/>
    <cellStyle name="標準 2" xfId="6" xr:uid="{3F24A41F-CC3B-4B35-8C10-A0F858882395}"/>
    <cellStyle name="標準 2 2" xfId="7" xr:uid="{D8034B60-80B8-4494-A698-0B533FF3A2CF}"/>
    <cellStyle name="標準 2 3" xfId="8" xr:uid="{57C1C203-9BF2-4BA1-BF66-39E2BADC3814}"/>
    <cellStyle name="標準 2 3 2" xfId="18" xr:uid="{0746DB8F-85E3-4EAE-8CB9-D19B2B8A2E1A}"/>
    <cellStyle name="標準 2_★ＡＮＩＰＡＳコード表（管理用）" xfId="19" xr:uid="{0187689D-4CB3-4241-9B6B-959D32B11B04}"/>
    <cellStyle name="標準 3" xfId="9" xr:uid="{624E5B84-0147-474E-977A-4C367A27E7A3}"/>
    <cellStyle name="標準 3 2" xfId="20" xr:uid="{9294F12F-0EFF-46EA-BD44-E1A684BADB34}"/>
    <cellStyle name="標準 3 3" xfId="21" xr:uid="{C4B2CD87-4727-4A34-8E8A-D74AA39D4CE1}"/>
    <cellStyle name="標準 3 3 2" xfId="17" xr:uid="{4382E081-68F9-48D1-9BA8-1AC9185D1255}"/>
    <cellStyle name="標準 3 3 2 2" xfId="22" xr:uid="{DFC52677-2AAC-46F9-B23A-15B8BC3225E2}"/>
    <cellStyle name="標準 3 3 2 2 2" xfId="26" xr:uid="{B2A68DA0-B653-4F63-80BB-7ED261F4261E}"/>
    <cellStyle name="標準 3 3 2 3" xfId="24" xr:uid="{D9D705BB-D703-4DF8-83D7-36494B7355A7}"/>
    <cellStyle name="標準 3 3 3" xfId="23" xr:uid="{62E350C1-13DE-4C8E-97B4-CE41B55A1E0E}"/>
    <cellStyle name="標準 3 3 3 2" xfId="27" xr:uid="{B6022545-7FF4-417E-9576-2B4CDB4A69B1}"/>
    <cellStyle name="標準 3 3 4" xfId="25" xr:uid="{160219DA-FA23-4E4C-B39D-F0BE7D2EB3B2}"/>
    <cellStyle name="標準 3 3 7" xfId="29" xr:uid="{2346B48B-DEC8-4B31-A5DE-DB5A7EC54DDE}"/>
    <cellStyle name="標準 3 3 7 2" xfId="30" xr:uid="{66AD3BA3-8AA3-4F6B-B410-85C67C360AFE}"/>
    <cellStyle name="標準 3 4" xfId="31" xr:uid="{55235D58-5F3E-43FD-B97A-4A7019DB0288}"/>
    <cellStyle name="標準 4" xfId="10" xr:uid="{090DE5FB-6412-4CF5-91F4-AF63C1A50935}"/>
    <cellStyle name="標準 5" xfId="11" xr:uid="{2704711C-DE25-42E6-80C3-4C8BBA845DFD}"/>
    <cellStyle name="標準 6" xfId="12" xr:uid="{CFF00953-5C98-47DE-B76B-24843101BF97}"/>
    <cellStyle name="標準 7" xfId="13" xr:uid="{0CEC3506-2F9A-4C10-8C1D-43CF1D267B2C}"/>
    <cellStyle name="標準 8" xfId="14" xr:uid="{F835B80F-204B-4CA6-9038-6304310812A5}"/>
    <cellStyle name="標準 9" xfId="15" xr:uid="{EC4D8486-6000-4262-A96E-90100A54ABBB}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="130" zoomScaleNormal="100" zoomScaleSheetLayoutView="130" workbookViewId="0"/>
  </sheetViews>
  <sheetFormatPr defaultRowHeight="13.5"/>
  <cols>
    <col min="1" max="1" width="2.375" style="142" customWidth="1"/>
    <col min="2" max="2" width="30" style="142" customWidth="1"/>
    <col min="3" max="3" width="15.625" style="142" customWidth="1"/>
    <col min="4" max="4" width="17.75" style="142" customWidth="1"/>
    <col min="5" max="5" width="17.125" style="142" customWidth="1"/>
    <col min="6" max="16" width="9" style="142"/>
    <col min="17" max="17" width="9.375" style="142" customWidth="1"/>
    <col min="18" max="16384" width="9" style="142"/>
  </cols>
  <sheetData>
    <row r="2" spans="2:6" ht="18.75">
      <c r="B2" s="141" t="s">
        <v>432</v>
      </c>
      <c r="C2" s="141"/>
    </row>
    <row r="4" spans="2:6" ht="14.25" thickBot="1">
      <c r="E4" s="143" t="s">
        <v>353</v>
      </c>
    </row>
    <row r="5" spans="2:6" ht="18" thickBot="1">
      <c r="B5" s="144"/>
      <c r="C5" s="145" t="s">
        <v>354</v>
      </c>
      <c r="D5" s="146" t="s">
        <v>355</v>
      </c>
      <c r="E5" s="146" t="s">
        <v>356</v>
      </c>
    </row>
    <row r="6" spans="2:6" ht="14.25">
      <c r="B6" s="201" t="s">
        <v>357</v>
      </c>
      <c r="C6" s="147" t="s">
        <v>358</v>
      </c>
      <c r="D6" s="148" t="s">
        <v>359</v>
      </c>
      <c r="E6" s="149" t="s">
        <v>359</v>
      </c>
    </row>
    <row r="7" spans="2:6" ht="14.25">
      <c r="B7" s="202"/>
      <c r="C7" s="150" t="s">
        <v>360</v>
      </c>
      <c r="D7" s="151" t="s">
        <v>359</v>
      </c>
      <c r="E7" s="148" t="s">
        <v>359</v>
      </c>
    </row>
    <row r="8" spans="2:6" ht="14.25">
      <c r="B8" s="202"/>
      <c r="C8" s="152" t="s">
        <v>361</v>
      </c>
      <c r="D8" s="151" t="s">
        <v>359</v>
      </c>
      <c r="E8" s="153" t="s">
        <v>359</v>
      </c>
    </row>
    <row r="9" spans="2:6" ht="14.25">
      <c r="B9" s="202"/>
      <c r="C9" s="152" t="s">
        <v>362</v>
      </c>
      <c r="D9" s="151" t="s">
        <v>359</v>
      </c>
      <c r="E9" s="153" t="s">
        <v>359</v>
      </c>
    </row>
    <row r="10" spans="2:6" ht="14.25">
      <c r="B10" s="203"/>
      <c r="C10" s="152" t="s">
        <v>363</v>
      </c>
      <c r="D10" s="190" t="s">
        <v>359</v>
      </c>
      <c r="E10" s="154" t="s">
        <v>359</v>
      </c>
    </row>
    <row r="11" spans="2:6" ht="14.25">
      <c r="B11" s="204" t="s">
        <v>364</v>
      </c>
      <c r="C11" s="155" t="s">
        <v>365</v>
      </c>
      <c r="D11" s="156">
        <v>354</v>
      </c>
      <c r="E11" s="156" t="s">
        <v>359</v>
      </c>
    </row>
    <row r="12" spans="2:6" ht="14.25">
      <c r="B12" s="203"/>
      <c r="C12" s="157" t="s">
        <v>363</v>
      </c>
      <c r="D12" s="158" t="s">
        <v>397</v>
      </c>
      <c r="E12" s="159" t="s">
        <v>359</v>
      </c>
    </row>
    <row r="13" spans="2:6" ht="14.25">
      <c r="B13" s="160" t="s">
        <v>366</v>
      </c>
      <c r="C13" s="161"/>
      <c r="D13" s="158" t="s">
        <v>397</v>
      </c>
      <c r="E13" s="158" t="s">
        <v>359</v>
      </c>
    </row>
    <row r="14" spans="2:6" ht="14.25">
      <c r="B14" s="162" t="s">
        <v>367</v>
      </c>
      <c r="C14" s="163"/>
      <c r="D14" s="158" t="s">
        <v>359</v>
      </c>
      <c r="E14" s="164" t="s">
        <v>359</v>
      </c>
      <c r="F14" s="165"/>
    </row>
    <row r="15" spans="2:6" ht="15" thickBot="1">
      <c r="B15" s="166" t="s">
        <v>368</v>
      </c>
      <c r="C15" s="167"/>
      <c r="D15" s="168" t="s">
        <v>359</v>
      </c>
      <c r="E15" s="168" t="s">
        <v>359</v>
      </c>
    </row>
    <row r="16" spans="2:6" ht="14.25">
      <c r="B16" s="205" t="s">
        <v>369</v>
      </c>
      <c r="C16" s="147" t="s">
        <v>365</v>
      </c>
      <c r="D16" s="148">
        <v>7</v>
      </c>
      <c r="E16" s="171"/>
    </row>
    <row r="17" spans="2:5" ht="14.25">
      <c r="B17" s="206"/>
      <c r="C17" s="170" t="s">
        <v>370</v>
      </c>
      <c r="D17" s="151">
        <v>12</v>
      </c>
      <c r="E17" s="171" t="s">
        <v>359</v>
      </c>
    </row>
    <row r="18" spans="2:5" ht="14.25">
      <c r="B18" s="206"/>
      <c r="C18" s="170" t="s">
        <v>371</v>
      </c>
      <c r="D18" s="151">
        <v>15</v>
      </c>
      <c r="E18" s="171">
        <v>5</v>
      </c>
    </row>
    <row r="19" spans="2:5" ht="14.25">
      <c r="B19" s="207"/>
      <c r="C19" s="170" t="s">
        <v>361</v>
      </c>
      <c r="D19" s="151">
        <v>212</v>
      </c>
      <c r="E19" s="172" t="s">
        <v>359</v>
      </c>
    </row>
    <row r="20" spans="2:5" ht="14.25">
      <c r="B20" s="207"/>
      <c r="C20" s="170" t="s">
        <v>362</v>
      </c>
      <c r="D20" s="151" t="s">
        <v>359</v>
      </c>
      <c r="E20" s="172" t="s">
        <v>359</v>
      </c>
    </row>
    <row r="21" spans="2:5" ht="14.25">
      <c r="B21" s="207"/>
      <c r="C21" s="152" t="s">
        <v>363</v>
      </c>
      <c r="D21" s="151" t="s">
        <v>397</v>
      </c>
      <c r="E21" s="172" t="s">
        <v>359</v>
      </c>
    </row>
    <row r="22" spans="2:5" ht="15" thickBot="1">
      <c r="B22" s="173" t="s">
        <v>372</v>
      </c>
      <c r="C22" s="174"/>
      <c r="D22" s="168" t="s">
        <v>359</v>
      </c>
      <c r="E22" s="168" t="s">
        <v>359</v>
      </c>
    </row>
    <row r="23" spans="2:5" ht="15" thickBot="1">
      <c r="B23" s="175" t="s">
        <v>373</v>
      </c>
      <c r="C23" s="176"/>
      <c r="D23" s="177">
        <v>9</v>
      </c>
      <c r="E23" s="177">
        <v>17</v>
      </c>
    </row>
    <row r="24" spans="2:5" ht="14.25">
      <c r="B24" s="178" t="s">
        <v>374</v>
      </c>
      <c r="C24" s="161"/>
      <c r="D24" s="164" t="s">
        <v>359</v>
      </c>
      <c r="E24" s="158" t="s">
        <v>359</v>
      </c>
    </row>
    <row r="25" spans="2:5" ht="14.25">
      <c r="B25" s="162" t="s">
        <v>375</v>
      </c>
      <c r="C25" s="163"/>
      <c r="D25" s="164" t="s">
        <v>359</v>
      </c>
      <c r="E25" s="164" t="s">
        <v>359</v>
      </c>
    </row>
    <row r="26" spans="2:5" ht="14.25">
      <c r="B26" s="162" t="s">
        <v>376</v>
      </c>
      <c r="C26" s="163"/>
      <c r="D26" s="164" t="s">
        <v>359</v>
      </c>
      <c r="E26" s="164" t="s">
        <v>359</v>
      </c>
    </row>
    <row r="27" spans="2:5" ht="14.25">
      <c r="B27" s="162" t="s">
        <v>377</v>
      </c>
      <c r="C27" s="163"/>
      <c r="D27" s="164" t="s">
        <v>359</v>
      </c>
      <c r="E27" s="179" t="s">
        <v>359</v>
      </c>
    </row>
    <row r="28" spans="2:5" ht="14.25">
      <c r="B28" s="162" t="s">
        <v>378</v>
      </c>
      <c r="C28" s="163"/>
      <c r="D28" s="179" t="s">
        <v>359</v>
      </c>
      <c r="E28" s="179" t="s">
        <v>359</v>
      </c>
    </row>
    <row r="29" spans="2:5" ht="14.25">
      <c r="B29" s="162" t="s">
        <v>379</v>
      </c>
      <c r="C29" s="163"/>
      <c r="D29" s="164" t="s">
        <v>359</v>
      </c>
      <c r="E29" s="164" t="s">
        <v>359</v>
      </c>
    </row>
    <row r="30" spans="2:5" ht="14.25">
      <c r="B30" s="166" t="s">
        <v>380</v>
      </c>
      <c r="C30" s="167"/>
      <c r="D30" s="164" t="s">
        <v>359</v>
      </c>
      <c r="E30" s="164" t="s">
        <v>359</v>
      </c>
    </row>
    <row r="31" spans="2:5" ht="14.25">
      <c r="B31" s="162" t="s">
        <v>381</v>
      </c>
      <c r="C31" s="163"/>
      <c r="D31" s="164" t="s">
        <v>359</v>
      </c>
      <c r="E31" s="164" t="s">
        <v>359</v>
      </c>
    </row>
    <row r="32" spans="2:5" ht="15" thickBot="1">
      <c r="B32" s="173" t="s">
        <v>382</v>
      </c>
      <c r="C32" s="174"/>
      <c r="D32" s="169" t="s">
        <v>359</v>
      </c>
      <c r="E32" s="169" t="s">
        <v>359</v>
      </c>
    </row>
    <row r="33" spans="2:5" ht="14.25">
      <c r="B33" s="160" t="s">
        <v>383</v>
      </c>
      <c r="C33" s="180"/>
      <c r="D33" s="181">
        <v>50186</v>
      </c>
      <c r="E33" s="181" t="s">
        <v>359</v>
      </c>
    </row>
    <row r="34" spans="2:5" ht="15" thickBot="1">
      <c r="B34" s="182" t="s">
        <v>384</v>
      </c>
      <c r="C34" s="174"/>
      <c r="D34" s="183" t="s">
        <v>359</v>
      </c>
      <c r="E34" s="184" t="s">
        <v>359</v>
      </c>
    </row>
    <row r="35" spans="2:5" ht="15" thickBot="1">
      <c r="B35" s="175" t="s">
        <v>385</v>
      </c>
      <c r="C35" s="185"/>
      <c r="D35" s="177" t="s">
        <v>359</v>
      </c>
      <c r="E35" s="186" t="s">
        <v>396</v>
      </c>
    </row>
    <row r="36" spans="2:5" ht="15" thickBot="1">
      <c r="B36" s="175" t="s">
        <v>386</v>
      </c>
      <c r="C36" s="176"/>
      <c r="D36" s="158" t="s">
        <v>359</v>
      </c>
      <c r="E36" s="158" t="s">
        <v>359</v>
      </c>
    </row>
    <row r="37" spans="2:5" ht="15" thickBot="1">
      <c r="B37" s="175" t="s">
        <v>387</v>
      </c>
      <c r="C37" s="176"/>
      <c r="D37" s="187"/>
      <c r="E37" s="177">
        <v>8538</v>
      </c>
    </row>
    <row r="38" spans="2:5" ht="14.25">
      <c r="B38" s="160" t="s">
        <v>388</v>
      </c>
      <c r="C38" s="188"/>
      <c r="D38" s="189">
        <v>660</v>
      </c>
      <c r="E38" s="158">
        <v>762</v>
      </c>
    </row>
    <row r="39" spans="2:5" ht="14.25">
      <c r="B39" s="162" t="s">
        <v>389</v>
      </c>
      <c r="C39" s="163"/>
      <c r="D39" s="164">
        <v>415</v>
      </c>
      <c r="E39" s="164">
        <v>301</v>
      </c>
    </row>
    <row r="40" spans="2:5" ht="14.25">
      <c r="B40" s="162" t="s">
        <v>390</v>
      </c>
      <c r="C40" s="163"/>
      <c r="D40" s="164" t="s">
        <v>359</v>
      </c>
      <c r="E40" s="164" t="s">
        <v>359</v>
      </c>
    </row>
    <row r="41" spans="2:5" ht="14.25">
      <c r="B41" s="162" t="s">
        <v>391</v>
      </c>
      <c r="C41" s="163"/>
      <c r="D41" s="164" t="s">
        <v>359</v>
      </c>
      <c r="E41" s="164" t="s">
        <v>359</v>
      </c>
    </row>
    <row r="42" spans="2:5" ht="15" thickBot="1">
      <c r="B42" s="166" t="s">
        <v>392</v>
      </c>
      <c r="C42" s="174"/>
      <c r="D42" s="168" t="s">
        <v>359</v>
      </c>
      <c r="E42" s="168" t="s">
        <v>359</v>
      </c>
    </row>
    <row r="43" spans="2:5" ht="15" thickBot="1">
      <c r="B43" s="175" t="s">
        <v>393</v>
      </c>
      <c r="C43" s="176"/>
      <c r="D43" s="168" t="s">
        <v>359</v>
      </c>
      <c r="E43" s="187"/>
    </row>
    <row r="44" spans="2:5">
      <c r="D44" s="165"/>
    </row>
    <row r="45" spans="2:5">
      <c r="B45" s="142" t="s">
        <v>394</v>
      </c>
    </row>
    <row r="46" spans="2:5">
      <c r="B46" s="142" t="s">
        <v>395</v>
      </c>
    </row>
    <row r="47" spans="2:5">
      <c r="B47" s="142" t="s">
        <v>398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28E18-B489-41B2-8035-DFE0B1156A5D}">
  <sheetPr codeName="Sheet2">
    <pageSetUpPr fitToPage="1"/>
  </sheetPr>
  <dimension ref="A1:P118"/>
  <sheetViews>
    <sheetView view="pageBreakPreview" zoomScale="55" zoomScaleNormal="55" zoomScaleSheetLayoutView="55" workbookViewId="0">
      <selection sqref="A1:E1"/>
    </sheetView>
  </sheetViews>
  <sheetFormatPr defaultRowHeight="13.5"/>
  <cols>
    <col min="1" max="1" width="12.625" style="193" customWidth="1"/>
    <col min="2" max="2" width="16.625" style="193" customWidth="1"/>
    <col min="3" max="3" width="19.75" style="193" customWidth="1"/>
    <col min="4" max="7" width="16.625" style="193" customWidth="1"/>
    <col min="8" max="8" width="29" style="193" customWidth="1"/>
    <col min="9" max="9" width="3.25" style="193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30" customHeight="1" thickBot="1">
      <c r="A1" s="214" t="s">
        <v>430</v>
      </c>
      <c r="B1" s="214"/>
      <c r="C1" s="214"/>
      <c r="D1" s="214"/>
      <c r="E1" s="214"/>
      <c r="F1" s="96"/>
      <c r="G1" s="215" t="s">
        <v>286</v>
      </c>
      <c r="H1" s="215"/>
      <c r="I1" s="1"/>
      <c r="M1" t="s">
        <v>1</v>
      </c>
      <c r="N1" t="s">
        <v>2</v>
      </c>
    </row>
    <row r="2" spans="1:16" ht="30" customHeight="1" thickBot="1">
      <c r="A2" s="209" t="s">
        <v>287</v>
      </c>
      <c r="B2" s="97" t="s">
        <v>4</v>
      </c>
      <c r="C2" s="98" t="s">
        <v>5</v>
      </c>
      <c r="D2" s="98" t="s">
        <v>6</v>
      </c>
      <c r="E2" s="98" t="s">
        <v>7</v>
      </c>
      <c r="F2" s="98" t="s">
        <v>10</v>
      </c>
      <c r="G2" s="98" t="s">
        <v>35</v>
      </c>
      <c r="H2" s="99" t="s">
        <v>2</v>
      </c>
      <c r="I2" s="6"/>
      <c r="K2" s="7" t="s">
        <v>4</v>
      </c>
      <c r="L2" s="8" t="s">
        <v>288</v>
      </c>
      <c r="M2" t="s">
        <v>4</v>
      </c>
      <c r="N2" s="100" t="e">
        <f>VLOOKUP(M2,#REF!,2,FALSE)</f>
        <v>#REF!</v>
      </c>
      <c r="O2" t="s">
        <v>289</v>
      </c>
    </row>
    <row r="3" spans="1:16" s="15" customFormat="1" ht="30" customHeight="1" thickBot="1">
      <c r="A3" s="210"/>
      <c r="B3" s="9">
        <v>908868.69</v>
      </c>
      <c r="C3" s="10">
        <v>1697470.6</v>
      </c>
      <c r="D3" s="10">
        <v>1967.5</v>
      </c>
      <c r="E3" s="11">
        <v>24903.25</v>
      </c>
      <c r="F3" s="12" t="s">
        <v>396</v>
      </c>
      <c r="G3" s="12" t="s">
        <v>396</v>
      </c>
      <c r="H3" s="101">
        <v>2633210.04</v>
      </c>
      <c r="I3" s="14"/>
      <c r="K3" s="14" t="s">
        <v>5</v>
      </c>
      <c r="L3" s="2" t="s">
        <v>290</v>
      </c>
      <c r="M3" s="15" t="s">
        <v>5</v>
      </c>
      <c r="N3" s="100" t="e">
        <f>VLOOKUP(M3,#REF!,2,FALSE)</f>
        <v>#REF!</v>
      </c>
      <c r="O3" s="15" t="s">
        <v>14</v>
      </c>
    </row>
    <row r="4" spans="1:16" ht="30" customHeight="1">
      <c r="A4" s="209" t="s">
        <v>291</v>
      </c>
      <c r="B4" s="97" t="s">
        <v>20</v>
      </c>
      <c r="C4" s="98" t="s">
        <v>21</v>
      </c>
      <c r="D4" s="98" t="s">
        <v>22</v>
      </c>
      <c r="E4" s="98" t="s">
        <v>23</v>
      </c>
      <c r="F4" s="98" t="s">
        <v>292</v>
      </c>
      <c r="G4" s="98" t="s">
        <v>25</v>
      </c>
      <c r="H4" s="102" t="s">
        <v>57</v>
      </c>
      <c r="I4" s="22"/>
      <c r="K4" s="7" t="s">
        <v>6</v>
      </c>
      <c r="L4" s="2" t="s">
        <v>293</v>
      </c>
      <c r="M4" t="s">
        <v>6</v>
      </c>
      <c r="N4" s="100" t="e">
        <f>VLOOKUP(M4,#REF!,2,FALSE)</f>
        <v>#REF!</v>
      </c>
      <c r="O4" t="s">
        <v>16</v>
      </c>
    </row>
    <row r="5" spans="1:16" s="15" customFormat="1" ht="30" customHeight="1">
      <c r="A5" s="210"/>
      <c r="B5" s="9">
        <v>47056832.279999681</v>
      </c>
      <c r="C5" s="10">
        <v>93784975.860000119</v>
      </c>
      <c r="D5" s="10">
        <v>1521771.5000000007</v>
      </c>
      <c r="E5" s="10">
        <v>77711.01999999999</v>
      </c>
      <c r="F5" s="10">
        <v>3130.92</v>
      </c>
      <c r="G5" s="10" t="s">
        <v>396</v>
      </c>
      <c r="H5" s="42">
        <v>114989.09999999999</v>
      </c>
      <c r="I5" s="6"/>
      <c r="K5" s="14" t="s">
        <v>7</v>
      </c>
      <c r="L5" s="2" t="s">
        <v>294</v>
      </c>
      <c r="M5" s="29" t="s">
        <v>7</v>
      </c>
      <c r="N5" s="100" t="e">
        <f>VLOOKUP(M5,#REF!,2,FALSE)</f>
        <v>#REF!</v>
      </c>
      <c r="O5" s="29" t="s">
        <v>18</v>
      </c>
      <c r="P5" s="29" t="e">
        <f>SUM(N2:N5)</f>
        <v>#REF!</v>
      </c>
    </row>
    <row r="6" spans="1:16" ht="30" customHeight="1">
      <c r="A6" s="210"/>
      <c r="B6" s="103" t="s">
        <v>61</v>
      </c>
      <c r="C6" s="104" t="s">
        <v>399</v>
      </c>
      <c r="D6" s="104" t="s">
        <v>76</v>
      </c>
      <c r="E6" s="105" t="s">
        <v>81</v>
      </c>
      <c r="F6" s="104" t="s">
        <v>30</v>
      </c>
      <c r="G6" s="104" t="s">
        <v>94</v>
      </c>
      <c r="H6" s="106" t="s">
        <v>31</v>
      </c>
      <c r="I6" s="7"/>
      <c r="K6" s="7" t="s">
        <v>8</v>
      </c>
      <c r="L6" s="8"/>
      <c r="M6" s="192" t="s">
        <v>8</v>
      </c>
      <c r="N6" s="100" t="e">
        <f>VLOOKUP(M6,#REF!,2,FALSE)</f>
        <v>#REF!</v>
      </c>
      <c r="O6" t="s">
        <v>27</v>
      </c>
    </row>
    <row r="7" spans="1:16" s="15" customFormat="1" ht="30" customHeight="1">
      <c r="A7" s="210"/>
      <c r="B7" s="35">
        <v>559916.81999999995</v>
      </c>
      <c r="C7" s="36" t="s">
        <v>396</v>
      </c>
      <c r="D7" s="10">
        <v>285055.12999999989</v>
      </c>
      <c r="E7" s="10">
        <v>23156.29</v>
      </c>
      <c r="F7" s="10">
        <v>1191115.6299999999</v>
      </c>
      <c r="G7" s="10">
        <v>665037.84000000008</v>
      </c>
      <c r="H7" s="13">
        <v>120389.67</v>
      </c>
      <c r="I7" s="30"/>
      <c r="K7" s="14" t="s">
        <v>295</v>
      </c>
      <c r="L7" s="2"/>
      <c r="M7" s="31" t="s">
        <v>9</v>
      </c>
      <c r="N7" s="100" t="e">
        <f>VLOOKUP(M7,#REF!,2,FALSE)</f>
        <v>#REF!</v>
      </c>
      <c r="O7" s="15" t="s">
        <v>29</v>
      </c>
    </row>
    <row r="8" spans="1:16" ht="30" customHeight="1">
      <c r="A8" s="210"/>
      <c r="B8" s="103" t="s">
        <v>103</v>
      </c>
      <c r="C8" s="104" t="s">
        <v>107</v>
      </c>
      <c r="D8" s="104" t="s">
        <v>117</v>
      </c>
      <c r="E8" s="104" t="s">
        <v>32</v>
      </c>
      <c r="F8" s="107" t="s">
        <v>125</v>
      </c>
      <c r="G8" s="107" t="s">
        <v>128</v>
      </c>
      <c r="H8" s="108" t="s">
        <v>296</v>
      </c>
      <c r="I8" s="7"/>
      <c r="K8" s="7" t="s">
        <v>10</v>
      </c>
      <c r="L8" s="8" t="s">
        <v>297</v>
      </c>
      <c r="M8" s="192" t="s">
        <v>10</v>
      </c>
      <c r="N8" s="100" t="e">
        <f>VLOOKUP(M8,#REF!,2,FALSE)</f>
        <v>#REF!</v>
      </c>
      <c r="O8" t="s">
        <v>34</v>
      </c>
    </row>
    <row r="9" spans="1:16" s="15" customFormat="1" ht="30" customHeight="1" thickBot="1">
      <c r="A9" s="210"/>
      <c r="B9" s="50">
        <v>1381.4099999999999</v>
      </c>
      <c r="C9" s="51">
        <v>423986.88000000006</v>
      </c>
      <c r="D9" s="51">
        <v>12748.060000000001</v>
      </c>
      <c r="E9" s="51">
        <v>52605075.13000001</v>
      </c>
      <c r="F9" s="51" t="s">
        <v>396</v>
      </c>
      <c r="G9" s="68">
        <v>1147527.1400000001</v>
      </c>
      <c r="H9" s="13">
        <v>3443772.28</v>
      </c>
      <c r="I9" s="14"/>
      <c r="K9" s="14" t="s">
        <v>35</v>
      </c>
      <c r="L9" s="37" t="s">
        <v>36</v>
      </c>
      <c r="M9" s="31" t="s">
        <v>35</v>
      </c>
      <c r="N9" s="100" t="e">
        <f>VLOOKUP(M9,#REF!,2,FALSE)</f>
        <v>#REF!</v>
      </c>
      <c r="O9" s="15" t="s">
        <v>37</v>
      </c>
    </row>
    <row r="10" spans="1:16" ht="30" customHeight="1" thickBot="1">
      <c r="A10" s="210"/>
      <c r="B10" s="109" t="s">
        <v>298</v>
      </c>
      <c r="C10" s="107" t="s">
        <v>157</v>
      </c>
      <c r="D10" s="39"/>
      <c r="E10" s="40"/>
      <c r="F10" s="41"/>
      <c r="G10" s="42"/>
      <c r="H10" s="99" t="s">
        <v>2</v>
      </c>
      <c r="I10" s="7"/>
      <c r="K10" s="7" t="s">
        <v>20</v>
      </c>
      <c r="L10" s="2" t="s">
        <v>299</v>
      </c>
      <c r="M10" t="s">
        <v>20</v>
      </c>
      <c r="N10" s="100" t="e">
        <f>VLOOKUP(M10,#REF!,2,FALSE)</f>
        <v>#REF!</v>
      </c>
      <c r="O10" t="s">
        <v>38</v>
      </c>
    </row>
    <row r="11" spans="1:16" s="15" customFormat="1" ht="30" customHeight="1" thickBot="1">
      <c r="A11" s="211"/>
      <c r="B11" s="43">
        <v>35999506.670000017</v>
      </c>
      <c r="C11" s="44">
        <v>3634280.8499999992</v>
      </c>
      <c r="D11" s="44"/>
      <c r="E11" s="44"/>
      <c r="F11" s="44"/>
      <c r="G11" s="44"/>
      <c r="H11" s="110">
        <v>242672360.47999978</v>
      </c>
      <c r="I11" s="14"/>
      <c r="K11" s="14" t="s">
        <v>21</v>
      </c>
      <c r="L11" s="2" t="s">
        <v>280</v>
      </c>
      <c r="M11" s="15" t="s">
        <v>21</v>
      </c>
      <c r="N11" s="100" t="e">
        <f>VLOOKUP(M11,#REF!,2,FALSE)</f>
        <v>#REF!</v>
      </c>
      <c r="O11" s="15" t="s">
        <v>40</v>
      </c>
    </row>
    <row r="12" spans="1:16" ht="30" customHeight="1">
      <c r="A12" s="216" t="s">
        <v>300</v>
      </c>
      <c r="B12" s="111" t="s">
        <v>401</v>
      </c>
      <c r="C12" s="112" t="s">
        <v>402</v>
      </c>
      <c r="D12" s="112" t="s">
        <v>403</v>
      </c>
      <c r="E12" s="98" t="s">
        <v>404</v>
      </c>
      <c r="F12" s="98" t="s">
        <v>405</v>
      </c>
      <c r="G12" s="98" t="s">
        <v>406</v>
      </c>
      <c r="H12" s="102" t="s">
        <v>190</v>
      </c>
      <c r="I12" s="48"/>
      <c r="K12" s="7" t="s">
        <v>22</v>
      </c>
      <c r="L12" s="2" t="s">
        <v>301</v>
      </c>
      <c r="M12" t="s">
        <v>22</v>
      </c>
      <c r="N12" s="100" t="e">
        <f>VLOOKUP(M12,#REF!,2,FALSE)</f>
        <v>#REF!</v>
      </c>
      <c r="O12" t="s">
        <v>46</v>
      </c>
    </row>
    <row r="13" spans="1:16" s="15" customFormat="1" ht="30" customHeight="1">
      <c r="A13" s="217"/>
      <c r="B13" s="9">
        <v>149207.27000000002</v>
      </c>
      <c r="C13" s="10">
        <v>144976.25</v>
      </c>
      <c r="D13" s="10">
        <v>17365.61</v>
      </c>
      <c r="E13" s="10" t="s">
        <v>396</v>
      </c>
      <c r="F13" s="10" t="s">
        <v>396</v>
      </c>
      <c r="G13" s="10" t="s">
        <v>396</v>
      </c>
      <c r="H13" s="13">
        <v>39816.61</v>
      </c>
      <c r="I13" s="14"/>
      <c r="K13" s="14" t="s">
        <v>23</v>
      </c>
      <c r="L13" s="37" t="s">
        <v>302</v>
      </c>
      <c r="M13" s="15" t="s">
        <v>23</v>
      </c>
      <c r="N13" s="100" t="e">
        <f>VLOOKUP(M13,#REF!,2,FALSE)</f>
        <v>#REF!</v>
      </c>
      <c r="O13" s="15" t="s">
        <v>48</v>
      </c>
    </row>
    <row r="14" spans="1:16" ht="30" customHeight="1">
      <c r="A14" s="217"/>
      <c r="B14" s="113" t="s">
        <v>194</v>
      </c>
      <c r="C14" s="105" t="s">
        <v>303</v>
      </c>
      <c r="D14" s="105" t="s">
        <v>200</v>
      </c>
      <c r="E14" s="104" t="s">
        <v>203</v>
      </c>
      <c r="F14" s="104" t="s">
        <v>206</v>
      </c>
      <c r="G14" s="107" t="s">
        <v>210</v>
      </c>
      <c r="H14" s="106" t="s">
        <v>407</v>
      </c>
      <c r="I14" s="48"/>
      <c r="K14" s="7" t="s">
        <v>24</v>
      </c>
      <c r="L14" s="8" t="s">
        <v>304</v>
      </c>
      <c r="M14" t="s">
        <v>292</v>
      </c>
      <c r="N14" s="100" t="e">
        <f>VLOOKUP(M14,#REF!,2,FALSE)</f>
        <v>#REF!</v>
      </c>
      <c r="O14" t="s">
        <v>48</v>
      </c>
    </row>
    <row r="15" spans="1:16" s="15" customFormat="1" ht="30" customHeight="1" thickBot="1">
      <c r="A15" s="217"/>
      <c r="B15" s="50">
        <v>3010169.879999999</v>
      </c>
      <c r="C15" s="51" t="s">
        <v>396</v>
      </c>
      <c r="D15" s="51">
        <v>322522.32</v>
      </c>
      <c r="E15" s="51">
        <v>2530137.9299999997</v>
      </c>
      <c r="F15" s="51">
        <v>75</v>
      </c>
      <c r="G15" s="12" t="s">
        <v>396</v>
      </c>
      <c r="H15" s="13">
        <v>291548.93</v>
      </c>
      <c r="I15" s="14"/>
      <c r="K15" s="14" t="s">
        <v>51</v>
      </c>
      <c r="L15" s="2" t="s">
        <v>50</v>
      </c>
      <c r="M15" s="15" t="s">
        <v>51</v>
      </c>
      <c r="N15" s="100" t="e">
        <f>VLOOKUP(M15,#REF!,2,FALSE)</f>
        <v>#REF!</v>
      </c>
      <c r="O15" s="15" t="s">
        <v>52</v>
      </c>
    </row>
    <row r="16" spans="1:16" ht="30" customHeight="1" thickBot="1">
      <c r="A16" s="217"/>
      <c r="B16" s="104" t="s">
        <v>400</v>
      </c>
      <c r="C16" s="39"/>
      <c r="D16" s="39"/>
      <c r="E16" s="10"/>
      <c r="F16" s="10"/>
      <c r="G16" s="114"/>
      <c r="H16" s="99" t="s">
        <v>2</v>
      </c>
      <c r="I16" s="7"/>
      <c r="K16" s="7" t="s">
        <v>59</v>
      </c>
      <c r="L16" s="8" t="s">
        <v>58</v>
      </c>
      <c r="M16" t="s">
        <v>59</v>
      </c>
      <c r="N16" s="100" t="e">
        <f>VLOOKUP(M16,#REF!,2,FALSE)</f>
        <v>#REF!</v>
      </c>
      <c r="O16" t="s">
        <v>60</v>
      </c>
    </row>
    <row r="17" spans="1:16" s="15" customFormat="1" ht="30" customHeight="1" thickBot="1">
      <c r="A17" s="218"/>
      <c r="B17" s="77">
        <v>9037.41</v>
      </c>
      <c r="C17" s="77"/>
      <c r="D17" s="77"/>
      <c r="E17" s="115"/>
      <c r="F17" s="44"/>
      <c r="G17" s="114"/>
      <c r="H17" s="110">
        <v>6514857.209999999</v>
      </c>
      <c r="I17" s="55"/>
      <c r="K17" s="14" t="s">
        <v>63</v>
      </c>
      <c r="L17" s="2" t="s">
        <v>62</v>
      </c>
      <c r="M17" s="15" t="s">
        <v>63</v>
      </c>
      <c r="N17" s="100" t="e">
        <f>VLOOKUP(M17,#REF!,2,FALSE)</f>
        <v>#REF!</v>
      </c>
      <c r="O17" s="15" t="s">
        <v>64</v>
      </c>
    </row>
    <row r="18" spans="1:16" ht="30" customHeight="1" thickBot="1">
      <c r="A18" s="209" t="s">
        <v>305</v>
      </c>
      <c r="B18" s="97" t="s">
        <v>408</v>
      </c>
      <c r="C18" s="98" t="s">
        <v>55</v>
      </c>
      <c r="D18" s="98" t="s">
        <v>56</v>
      </c>
      <c r="E18" s="116"/>
      <c r="F18" s="116"/>
      <c r="G18" s="117"/>
      <c r="H18" s="99" t="s">
        <v>2</v>
      </c>
      <c r="I18" s="57"/>
      <c r="K18" s="7" t="s">
        <v>306</v>
      </c>
      <c r="L18" s="2" t="s">
        <v>74</v>
      </c>
      <c r="M18" t="s">
        <v>307</v>
      </c>
      <c r="N18" s="100" t="e">
        <f>VLOOKUP(M18,#REF!,2,FALSE)</f>
        <v>#REF!</v>
      </c>
      <c r="O18" t="s">
        <v>75</v>
      </c>
    </row>
    <row r="19" spans="1:16" s="15" customFormat="1" ht="30" customHeight="1" thickBot="1">
      <c r="A19" s="211"/>
      <c r="B19" s="118">
        <v>72273.600000000006</v>
      </c>
      <c r="C19" s="51">
        <v>546842.01</v>
      </c>
      <c r="D19" s="51" t="s">
        <v>396</v>
      </c>
      <c r="E19" s="24"/>
      <c r="F19" s="24"/>
      <c r="G19" s="54"/>
      <c r="H19" s="110">
        <v>619115.61</v>
      </c>
      <c r="I19" s="55"/>
      <c r="K19" s="14" t="s">
        <v>76</v>
      </c>
      <c r="L19" s="2" t="s">
        <v>77</v>
      </c>
      <c r="M19" s="15" t="s">
        <v>76</v>
      </c>
      <c r="N19" s="100" t="e">
        <f>VLOOKUP(M19,#REF!,2,FALSE)</f>
        <v>#REF!</v>
      </c>
      <c r="O19" s="15" t="s">
        <v>78</v>
      </c>
    </row>
    <row r="20" spans="1:16" ht="30" customHeight="1">
      <c r="A20" s="209" t="s">
        <v>308</v>
      </c>
      <c r="B20" s="119" t="s">
        <v>66</v>
      </c>
      <c r="C20" s="98" t="s">
        <v>67</v>
      </c>
      <c r="D20" s="98" t="s">
        <v>68</v>
      </c>
      <c r="E20" s="98" t="s">
        <v>69</v>
      </c>
      <c r="F20" s="98" t="s">
        <v>309</v>
      </c>
      <c r="G20" s="98" t="s">
        <v>71</v>
      </c>
      <c r="H20" s="102" t="s">
        <v>72</v>
      </c>
      <c r="I20" s="7"/>
      <c r="K20" s="7" t="s">
        <v>81</v>
      </c>
      <c r="L20" s="8" t="s">
        <v>82</v>
      </c>
      <c r="M20" t="s">
        <v>81</v>
      </c>
      <c r="N20" s="100" t="e">
        <f>VLOOKUP(M20,#REF!,2,FALSE)</f>
        <v>#REF!</v>
      </c>
      <c r="O20" t="s">
        <v>83</v>
      </c>
    </row>
    <row r="21" spans="1:16" s="15" customFormat="1" ht="30" customHeight="1" thickBot="1">
      <c r="A21" s="210"/>
      <c r="B21" s="36">
        <v>2749930.86</v>
      </c>
      <c r="C21" s="10">
        <v>84013</v>
      </c>
      <c r="D21" s="10">
        <v>33393</v>
      </c>
      <c r="E21" s="10" t="s">
        <v>396</v>
      </c>
      <c r="F21" s="10">
        <v>34756</v>
      </c>
      <c r="G21" s="10" t="s">
        <v>396</v>
      </c>
      <c r="H21" s="42">
        <v>63048</v>
      </c>
      <c r="I21" s="64"/>
      <c r="K21" s="14" t="s">
        <v>30</v>
      </c>
      <c r="L21" s="2" t="s">
        <v>84</v>
      </c>
      <c r="M21" s="15" t="s">
        <v>30</v>
      </c>
      <c r="N21" s="100" t="e">
        <f>VLOOKUP(M21,#REF!,2,FALSE)</f>
        <v>#REF!</v>
      </c>
      <c r="O21" s="15" t="s">
        <v>85</v>
      </c>
    </row>
    <row r="22" spans="1:16" ht="30" customHeight="1" thickBot="1">
      <c r="A22" s="210"/>
      <c r="B22" s="120" t="s">
        <v>245</v>
      </c>
      <c r="C22" s="105" t="s">
        <v>79</v>
      </c>
      <c r="D22" s="105" t="s">
        <v>80</v>
      </c>
      <c r="E22" s="121"/>
      <c r="F22" s="122"/>
      <c r="G22" s="123"/>
      <c r="H22" s="99" t="s">
        <v>2</v>
      </c>
      <c r="I22" s="7"/>
      <c r="K22" s="7" t="s">
        <v>96</v>
      </c>
      <c r="L22" s="8" t="s">
        <v>95</v>
      </c>
      <c r="M22" t="s">
        <v>96</v>
      </c>
      <c r="N22" s="100" t="e">
        <f>VLOOKUP(M22,#REF!,2,FALSE)</f>
        <v>#REF!</v>
      </c>
      <c r="O22" t="s">
        <v>97</v>
      </c>
      <c r="P22" t="e">
        <f>P23+N23</f>
        <v>#REF!</v>
      </c>
    </row>
    <row r="23" spans="1:16" s="15" customFormat="1" ht="30" customHeight="1" thickBot="1">
      <c r="A23" s="211"/>
      <c r="B23" s="124">
        <v>25200</v>
      </c>
      <c r="C23" s="125" t="s">
        <v>396</v>
      </c>
      <c r="D23" s="24" t="s">
        <v>396</v>
      </c>
      <c r="E23" s="126"/>
      <c r="F23" s="126"/>
      <c r="G23" s="127"/>
      <c r="H23" s="110">
        <v>2990340.86</v>
      </c>
      <c r="I23" s="65"/>
      <c r="K23" s="14" t="s">
        <v>31</v>
      </c>
      <c r="L23" s="37" t="s">
        <v>98</v>
      </c>
      <c r="M23" s="15" t="s">
        <v>31</v>
      </c>
      <c r="N23" s="100" t="e">
        <f>VLOOKUP(M23,#REF!,2,FALSE)</f>
        <v>#REF!</v>
      </c>
      <c r="O23" s="15" t="s">
        <v>99</v>
      </c>
    </row>
    <row r="24" spans="1:16" ht="30" customHeight="1">
      <c r="A24" s="209" t="s">
        <v>310</v>
      </c>
      <c r="B24" s="97" t="s">
        <v>87</v>
      </c>
      <c r="C24" s="98" t="s">
        <v>88</v>
      </c>
      <c r="D24" s="98" t="s">
        <v>89</v>
      </c>
      <c r="E24" s="98" t="s">
        <v>90</v>
      </c>
      <c r="F24" s="98" t="s">
        <v>311</v>
      </c>
      <c r="G24" s="98" t="s">
        <v>92</v>
      </c>
      <c r="H24" s="102" t="s">
        <v>93</v>
      </c>
      <c r="I24" s="22"/>
      <c r="K24" s="7" t="s">
        <v>105</v>
      </c>
      <c r="L24" s="2" t="s">
        <v>104</v>
      </c>
      <c r="M24" t="s">
        <v>105</v>
      </c>
      <c r="N24" s="100" t="e">
        <f>VLOOKUP(M24,#REF!,2,FALSE)</f>
        <v>#REF!</v>
      </c>
      <c r="O24" t="s">
        <v>106</v>
      </c>
    </row>
    <row r="25" spans="1:16" s="15" customFormat="1" ht="30" customHeight="1" thickBot="1">
      <c r="A25" s="210"/>
      <c r="B25" s="9" t="s">
        <v>396</v>
      </c>
      <c r="C25" s="10">
        <v>1096</v>
      </c>
      <c r="D25" s="10">
        <v>279.3</v>
      </c>
      <c r="E25" s="10">
        <v>50</v>
      </c>
      <c r="F25" s="10" t="s">
        <v>396</v>
      </c>
      <c r="G25" s="10">
        <v>10.3</v>
      </c>
      <c r="H25" s="13">
        <v>10958</v>
      </c>
      <c r="I25" s="55"/>
      <c r="K25" s="14" t="s">
        <v>107</v>
      </c>
      <c r="L25" s="2" t="s">
        <v>108</v>
      </c>
      <c r="M25" s="15" t="s">
        <v>107</v>
      </c>
      <c r="N25" s="100" t="e">
        <f>VLOOKUP(M25,#REF!,2,FALSE)</f>
        <v>#REF!</v>
      </c>
      <c r="O25" s="15" t="s">
        <v>109</v>
      </c>
      <c r="P25" s="29" t="e">
        <f>SUM(N6:N26)</f>
        <v>#REF!</v>
      </c>
    </row>
    <row r="26" spans="1:16" ht="30" customHeight="1" thickBot="1">
      <c r="A26" s="210"/>
      <c r="B26" s="103" t="s">
        <v>264</v>
      </c>
      <c r="C26" s="104" t="s">
        <v>100</v>
      </c>
      <c r="D26" s="105" t="s">
        <v>101</v>
      </c>
      <c r="E26" s="104" t="s">
        <v>102</v>
      </c>
      <c r="F26" s="122"/>
      <c r="G26" s="123"/>
      <c r="H26" s="99" t="s">
        <v>2</v>
      </c>
      <c r="I26" s="7"/>
      <c r="K26" s="7" t="s">
        <v>117</v>
      </c>
      <c r="L26" s="2" t="s">
        <v>118</v>
      </c>
      <c r="M26" t="s">
        <v>117</v>
      </c>
      <c r="N26" s="100" t="e">
        <f>VLOOKUP(M26,#REF!,2,FALSE)</f>
        <v>#REF!</v>
      </c>
      <c r="O26" s="76" t="s">
        <v>312</v>
      </c>
    </row>
    <row r="27" spans="1:16" s="15" customFormat="1" ht="30" customHeight="1" thickBot="1">
      <c r="A27" s="211"/>
      <c r="B27" s="128" t="s">
        <v>396</v>
      </c>
      <c r="C27" s="125">
        <v>142221.6</v>
      </c>
      <c r="D27" s="125" t="s">
        <v>396</v>
      </c>
      <c r="E27" s="81" t="s">
        <v>396</v>
      </c>
      <c r="F27" s="129"/>
      <c r="G27" s="125"/>
      <c r="H27" s="110">
        <v>154615.20000000001</v>
      </c>
      <c r="I27" s="64"/>
      <c r="K27" s="14" t="s">
        <v>32</v>
      </c>
      <c r="L27" s="37" t="s">
        <v>120</v>
      </c>
      <c r="M27" s="15" t="s">
        <v>32</v>
      </c>
      <c r="N27" s="100" t="e">
        <f>VLOOKUP(M27,#REF!,2,FALSE)</f>
        <v>#REF!</v>
      </c>
      <c r="O27" s="15" t="s">
        <v>313</v>
      </c>
    </row>
    <row r="28" spans="1:16" s="15" customFormat="1" ht="30" customHeight="1" thickBot="1">
      <c r="A28" s="209" t="s">
        <v>110</v>
      </c>
      <c r="B28" s="97" t="s">
        <v>111</v>
      </c>
      <c r="C28" s="98" t="s">
        <v>112</v>
      </c>
      <c r="D28" s="98" t="s">
        <v>409</v>
      </c>
      <c r="E28" s="98" t="s">
        <v>410</v>
      </c>
      <c r="F28" s="98"/>
      <c r="G28" s="102"/>
      <c r="H28" s="99" t="s">
        <v>413</v>
      </c>
      <c r="I28" s="64"/>
      <c r="K28" s="14"/>
      <c r="L28" s="37"/>
      <c r="N28" s="100"/>
    </row>
    <row r="29" spans="1:16" s="15" customFormat="1" ht="30" customHeight="1" thickBot="1">
      <c r="A29" s="211"/>
      <c r="B29" s="128">
        <v>17999436.970000006</v>
      </c>
      <c r="C29" s="129">
        <v>435576.29</v>
      </c>
      <c r="D29" s="129">
        <v>5856816.2299999995</v>
      </c>
      <c r="E29" s="81">
        <v>4961077.419999999</v>
      </c>
      <c r="F29" s="129"/>
      <c r="G29" s="130"/>
      <c r="H29" s="110">
        <v>29252906.910000004</v>
      </c>
      <c r="I29" s="64"/>
      <c r="K29" s="14"/>
      <c r="L29" s="37"/>
      <c r="N29" s="100"/>
    </row>
    <row r="30" spans="1:16" ht="30" customHeight="1" thickBot="1">
      <c r="A30" s="210" t="s">
        <v>314</v>
      </c>
      <c r="B30" s="105" t="s">
        <v>114</v>
      </c>
      <c r="C30" s="131" t="s">
        <v>411</v>
      </c>
      <c r="D30" s="105" t="s">
        <v>116</v>
      </c>
      <c r="E30" s="196" t="s">
        <v>315</v>
      </c>
      <c r="F30" s="132"/>
      <c r="G30" s="133"/>
      <c r="H30" s="199" t="s">
        <v>2</v>
      </c>
      <c r="I30" s="22"/>
      <c r="K30" s="7" t="s">
        <v>139</v>
      </c>
      <c r="L30" s="2" t="s">
        <v>126</v>
      </c>
      <c r="M30" t="s">
        <v>125</v>
      </c>
      <c r="N30" s="100" t="e">
        <f>VLOOKUP(M30,#REF!,2,FALSE)</f>
        <v>#REF!</v>
      </c>
      <c r="O30" t="s">
        <v>127</v>
      </c>
    </row>
    <row r="31" spans="1:16" s="15" customFormat="1" ht="30" customHeight="1" thickBot="1">
      <c r="A31" s="211"/>
      <c r="B31" s="77">
        <v>154556.39000000001</v>
      </c>
      <c r="C31" s="77">
        <v>36.590000000000003</v>
      </c>
      <c r="D31" s="79" t="s">
        <v>396</v>
      </c>
      <c r="E31" s="79" t="s">
        <v>396</v>
      </c>
      <c r="F31" s="78"/>
      <c r="G31" s="134"/>
      <c r="H31" s="135">
        <v>154592.98000000001</v>
      </c>
      <c r="I31" s="55"/>
      <c r="K31" s="14" t="s">
        <v>125</v>
      </c>
      <c r="L31" s="37" t="s">
        <v>129</v>
      </c>
      <c r="M31" s="15" t="s">
        <v>130</v>
      </c>
      <c r="N31" s="100" t="e">
        <f>VLOOKUP(M31,#REF!,2,FALSE)</f>
        <v>#REF!</v>
      </c>
      <c r="O31" s="15" t="s">
        <v>131</v>
      </c>
    </row>
    <row r="32" spans="1:16" ht="30" customHeight="1" thickBot="1">
      <c r="A32" s="209" t="s">
        <v>316</v>
      </c>
      <c r="B32" s="105" t="s">
        <v>123</v>
      </c>
      <c r="C32" s="131" t="s">
        <v>124</v>
      </c>
      <c r="D32" s="105" t="s">
        <v>273</v>
      </c>
      <c r="E32" s="132"/>
      <c r="F32" s="132"/>
      <c r="G32" s="117"/>
      <c r="H32" s="99" t="s">
        <v>2</v>
      </c>
      <c r="I32" s="7"/>
      <c r="K32" s="7" t="s">
        <v>130</v>
      </c>
      <c r="L32" s="8" t="s">
        <v>134</v>
      </c>
      <c r="M32" t="s">
        <v>317</v>
      </c>
      <c r="N32" s="100" t="e">
        <f>VLOOKUP(M32,#REF!,2,FALSE)</f>
        <v>#REF!</v>
      </c>
      <c r="O32" t="s">
        <v>136</v>
      </c>
    </row>
    <row r="33" spans="1:16" s="15" customFormat="1" ht="30" customHeight="1" thickBot="1">
      <c r="A33" s="211"/>
      <c r="B33" s="51">
        <v>85754</v>
      </c>
      <c r="C33" s="78">
        <v>224</v>
      </c>
      <c r="D33" s="81" t="s">
        <v>396</v>
      </c>
      <c r="E33" s="81"/>
      <c r="F33" s="81"/>
      <c r="G33" s="134"/>
      <c r="H33" s="135">
        <v>0</v>
      </c>
      <c r="I33" s="64"/>
      <c r="K33" s="14" t="s">
        <v>135</v>
      </c>
      <c r="L33" s="2" t="s">
        <v>138</v>
      </c>
      <c r="M33" s="15" t="s">
        <v>139</v>
      </c>
      <c r="N33" s="100" t="e">
        <f>VLOOKUP(M33,#REF!,2,FALSE)</f>
        <v>#REF!</v>
      </c>
      <c r="O33" s="15" t="s">
        <v>140</v>
      </c>
    </row>
    <row r="34" spans="1:16" ht="30" customHeight="1">
      <c r="A34" s="209" t="s">
        <v>318</v>
      </c>
      <c r="B34" s="98" t="s">
        <v>275</v>
      </c>
      <c r="C34" s="98" t="s">
        <v>276</v>
      </c>
      <c r="D34" s="98" t="s">
        <v>277</v>
      </c>
      <c r="E34" s="116"/>
      <c r="F34" s="116"/>
      <c r="G34" s="117"/>
      <c r="H34" s="136" t="s">
        <v>2</v>
      </c>
      <c r="I34" s="7"/>
      <c r="K34" s="7" t="s">
        <v>159</v>
      </c>
      <c r="L34" s="2" t="s">
        <v>142</v>
      </c>
      <c r="M34" s="84" t="s">
        <v>143</v>
      </c>
      <c r="N34" s="100" t="e">
        <f>VLOOKUP(M34,#REF!,2,FALSE)</f>
        <v>#REF!</v>
      </c>
      <c r="O34" t="s">
        <v>144</v>
      </c>
    </row>
    <row r="35" spans="1:16" s="15" customFormat="1" ht="30" customHeight="1" thickBot="1">
      <c r="A35" s="212"/>
      <c r="B35" s="77">
        <v>17570860</v>
      </c>
      <c r="C35" s="77" t="s">
        <v>396</v>
      </c>
      <c r="D35" s="77">
        <v>108670</v>
      </c>
      <c r="E35" s="81"/>
      <c r="F35" s="81"/>
      <c r="G35" s="134"/>
      <c r="H35" s="137">
        <v>17679530</v>
      </c>
      <c r="I35" s="64"/>
      <c r="K35" s="14" t="s">
        <v>164</v>
      </c>
      <c r="L35" s="2" t="s">
        <v>147</v>
      </c>
      <c r="M35" s="138" t="s">
        <v>148</v>
      </c>
      <c r="N35" s="100" t="e">
        <f>VLOOKUP(M35,#REF!,2,FALSE)</f>
        <v>#REF!</v>
      </c>
      <c r="O35" s="15" t="s">
        <v>149</v>
      </c>
    </row>
    <row r="36" spans="1:16" ht="30" customHeight="1">
      <c r="B36" s="7"/>
      <c r="C36" s="7"/>
      <c r="D36" s="7"/>
      <c r="E36" s="7"/>
      <c r="F36" s="7"/>
      <c r="G36" s="7"/>
      <c r="H36" s="139" t="s">
        <v>412</v>
      </c>
      <c r="I36" s="7"/>
      <c r="K36" s="7" t="s">
        <v>169</v>
      </c>
      <c r="L36" s="8" t="s">
        <v>153</v>
      </c>
      <c r="M36" s="84" t="s">
        <v>154</v>
      </c>
      <c r="N36" s="100" t="e">
        <f>VLOOKUP(M36,#REF!,2,FALSE)</f>
        <v>#REF!</v>
      </c>
      <c r="O36" t="s">
        <v>155</v>
      </c>
    </row>
    <row r="37" spans="1:16" s="15" customFormat="1" ht="30" customHeight="1" thickBot="1">
      <c r="A37" s="194"/>
      <c r="B37" s="14"/>
      <c r="C37" s="14"/>
      <c r="D37" s="14"/>
      <c r="E37" s="64"/>
      <c r="F37" s="64"/>
      <c r="G37" s="64"/>
      <c r="H37" s="200">
        <v>302671529.28999984</v>
      </c>
      <c r="I37" s="64"/>
      <c r="K37" s="14" t="s">
        <v>174</v>
      </c>
      <c r="L37" s="2" t="s">
        <v>158</v>
      </c>
      <c r="M37" s="29" t="s">
        <v>319</v>
      </c>
      <c r="N37" s="100" t="e">
        <f>VLOOKUP(M37,#REF!,2,FALSE)</f>
        <v>#REF!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320</v>
      </c>
      <c r="L38" s="2" t="s">
        <v>321</v>
      </c>
      <c r="M38" t="s">
        <v>164</v>
      </c>
      <c r="N38" s="100" t="e">
        <f>VLOOKUP(M38,#REF!,2,FALSE)</f>
        <v>#REF!</v>
      </c>
      <c r="O38" t="s">
        <v>165</v>
      </c>
    </row>
    <row r="39" spans="1:16" ht="29.1" customHeight="1">
      <c r="A39" s="86" t="s">
        <v>322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323</v>
      </c>
      <c r="M39" t="s">
        <v>169</v>
      </c>
      <c r="N39" s="100" t="e">
        <f>VLOOKUP(M39,#REF!,2,FALSE)</f>
        <v>#REF!</v>
      </c>
      <c r="O39" t="s">
        <v>170</v>
      </c>
    </row>
    <row r="40" spans="1:16" ht="33" customHeight="1">
      <c r="A40" s="89" t="s">
        <v>324</v>
      </c>
      <c r="B40" s="213" t="s">
        <v>151</v>
      </c>
      <c r="C40" s="213"/>
      <c r="D40" s="213"/>
      <c r="E40" s="213"/>
      <c r="F40" s="213"/>
      <c r="G40" s="213"/>
      <c r="H40" s="213"/>
      <c r="I40" s="7"/>
      <c r="K40" s="7" t="s">
        <v>325</v>
      </c>
      <c r="L40" s="2" t="s">
        <v>326</v>
      </c>
      <c r="M40" t="s">
        <v>174</v>
      </c>
      <c r="N40" s="100" t="e">
        <f>VLOOKUP(M40,#REF!,2,FALSE)</f>
        <v>#REF!</v>
      </c>
      <c r="O40" t="s">
        <v>175</v>
      </c>
      <c r="P40" s="76" t="e">
        <f>SUM(N27:N41)</f>
        <v>#REF!</v>
      </c>
    </row>
    <row r="41" spans="1:16" ht="27" customHeight="1">
      <c r="B41" s="90" t="s">
        <v>327</v>
      </c>
      <c r="C41" s="7"/>
      <c r="D41" s="7"/>
      <c r="I41" s="7"/>
      <c r="K41" s="7" t="s">
        <v>192</v>
      </c>
      <c r="L41" s="2" t="s">
        <v>328</v>
      </c>
      <c r="M41" s="140" t="s">
        <v>320</v>
      </c>
      <c r="N41" s="100" t="e">
        <f>VLOOKUP(M41,#REF!,2,FALSE)</f>
        <v>#REF!</v>
      </c>
      <c r="O41" t="s">
        <v>179</v>
      </c>
    </row>
    <row r="42" spans="1:16" ht="40.5" customHeight="1">
      <c r="B42" s="208" t="s">
        <v>161</v>
      </c>
      <c r="C42" s="208"/>
      <c r="D42" s="208"/>
      <c r="E42" s="208"/>
      <c r="F42" s="208"/>
      <c r="G42" s="208"/>
      <c r="H42" s="208"/>
      <c r="I42" s="7"/>
      <c r="K42" s="7" t="s">
        <v>215</v>
      </c>
      <c r="L42" s="2" t="s">
        <v>329</v>
      </c>
      <c r="M42" t="s">
        <v>183</v>
      </c>
      <c r="N42" s="100" t="e">
        <f>VLOOKUP(M42,#REF!,2,FALSE)</f>
        <v>#REF!</v>
      </c>
      <c r="O42" t="s">
        <v>184</v>
      </c>
    </row>
    <row r="43" spans="1:16" ht="27" customHeight="1">
      <c r="A43" s="93"/>
      <c r="B43" s="90" t="s">
        <v>330</v>
      </c>
      <c r="C43" s="91"/>
      <c r="I43" s="91"/>
      <c r="K43" s="7" t="s">
        <v>194</v>
      </c>
      <c r="L43" s="8" t="s">
        <v>331</v>
      </c>
      <c r="M43" t="s">
        <v>332</v>
      </c>
      <c r="N43" s="100" t="e">
        <f>VLOOKUP(M43,#REF!,2,FALSE)</f>
        <v>#REF!</v>
      </c>
      <c r="O43" t="s">
        <v>189</v>
      </c>
      <c r="P43" s="76" t="e">
        <f>SUM(N42:N44)</f>
        <v>#REF!</v>
      </c>
    </row>
    <row r="44" spans="1:16" ht="27" customHeight="1">
      <c r="B44" s="90" t="s">
        <v>333</v>
      </c>
      <c r="K44" s="7" t="s">
        <v>219</v>
      </c>
      <c r="L44" s="2" t="s">
        <v>334</v>
      </c>
      <c r="M44" t="s">
        <v>335</v>
      </c>
      <c r="N44" s="100" t="e">
        <f>VLOOKUP(M44,#REF!,2,FALSE)</f>
        <v>#REF!</v>
      </c>
      <c r="O44" t="s">
        <v>193</v>
      </c>
    </row>
    <row r="45" spans="1:16" ht="21.75" customHeight="1">
      <c r="B45" s="90" t="s">
        <v>336</v>
      </c>
      <c r="K45" s="7" t="s">
        <v>197</v>
      </c>
      <c r="L45" s="2" t="s">
        <v>195</v>
      </c>
      <c r="M45" t="s">
        <v>194</v>
      </c>
      <c r="N45" s="100" t="e">
        <f>VLOOKUP(M45,#REF!,2,FALSE)</f>
        <v>#REF!</v>
      </c>
      <c r="O45" t="s">
        <v>196</v>
      </c>
    </row>
    <row r="46" spans="1:16" ht="38.25" customHeight="1">
      <c r="A46" s="91"/>
      <c r="B46" s="208" t="s">
        <v>337</v>
      </c>
      <c r="C46" s="208"/>
      <c r="D46" s="208"/>
      <c r="E46" s="208"/>
      <c r="F46" s="208"/>
      <c r="G46" s="208"/>
      <c r="H46" s="208"/>
      <c r="K46" s="7" t="s">
        <v>200</v>
      </c>
      <c r="L46" s="8" t="s">
        <v>198</v>
      </c>
      <c r="M46" t="s">
        <v>197</v>
      </c>
      <c r="N46" s="100" t="e">
        <f>VLOOKUP(M46,#REF!,2,FALSE)</f>
        <v>#REF!</v>
      </c>
      <c r="O46" t="s">
        <v>199</v>
      </c>
    </row>
    <row r="47" spans="1:16" ht="60.75" customHeight="1">
      <c r="B47" s="208" t="s">
        <v>338</v>
      </c>
      <c r="C47" s="208"/>
      <c r="D47" s="208"/>
      <c r="E47" s="208"/>
      <c r="F47" s="208"/>
      <c r="G47" s="208"/>
      <c r="H47" s="208"/>
      <c r="K47" s="7" t="s">
        <v>203</v>
      </c>
      <c r="L47" s="2" t="s">
        <v>201</v>
      </c>
      <c r="M47" t="s">
        <v>200</v>
      </c>
      <c r="N47" s="100" t="e">
        <f>VLOOKUP(M47,#REF!,2,FALSE)</f>
        <v>#REF!</v>
      </c>
      <c r="O47" t="s">
        <v>202</v>
      </c>
    </row>
    <row r="48" spans="1:16" ht="24.75" customHeight="1">
      <c r="B48" s="90" t="s">
        <v>339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0" t="e">
        <f>VLOOKUP(M48,#REF!,2,FALSE)</f>
        <v>#REF!</v>
      </c>
      <c r="O48" t="s">
        <v>205</v>
      </c>
    </row>
    <row r="49" spans="2:16" ht="27" customHeight="1">
      <c r="B49" s="90" t="s">
        <v>340</v>
      </c>
      <c r="K49" s="7" t="s">
        <v>341</v>
      </c>
      <c r="L49" s="2" t="s">
        <v>207</v>
      </c>
      <c r="M49" t="s">
        <v>208</v>
      </c>
      <c r="N49" s="100" t="e">
        <f>VLOOKUP(M49,#REF!,2,FALSE)</f>
        <v>#REF!</v>
      </c>
      <c r="O49" t="s">
        <v>209</v>
      </c>
    </row>
    <row r="50" spans="2:16" ht="27" customHeight="1">
      <c r="B50" s="195" t="s">
        <v>342</v>
      </c>
      <c r="K50" s="7" t="s">
        <v>223</v>
      </c>
      <c r="L50" s="8" t="s">
        <v>211</v>
      </c>
      <c r="M50" t="s">
        <v>343</v>
      </c>
      <c r="N50" s="100" t="e">
        <f>VLOOKUP(M50,#REF!,2,FALSE)</f>
        <v>#REF!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0" t="e">
        <f>VLOOKUP(M51,#REF!,2,FALSE)</f>
        <v>#REF!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0" t="e">
        <f>VLOOKUP(M52,#REF!,2,FALSE)</f>
        <v>#REF!</v>
      </c>
      <c r="O52" t="s">
        <v>220</v>
      </c>
      <c r="P52" s="76" t="e">
        <f>SUM(N45:N53)</f>
        <v>#REF!</v>
      </c>
    </row>
    <row r="53" spans="2:16" ht="14.25">
      <c r="K53" s="7" t="s">
        <v>56</v>
      </c>
      <c r="L53" s="8" t="s">
        <v>222</v>
      </c>
      <c r="M53" s="76" t="s">
        <v>223</v>
      </c>
      <c r="N53" s="100" t="e">
        <f>VLOOKUP(M53,#REF!,2,FALSE)</f>
        <v>#REF!</v>
      </c>
      <c r="O53" t="s">
        <v>224</v>
      </c>
    </row>
    <row r="54" spans="2:16" ht="14.25">
      <c r="K54" s="7" t="s">
        <v>66</v>
      </c>
      <c r="L54" s="2" t="s">
        <v>344</v>
      </c>
      <c r="M54" t="s">
        <v>54</v>
      </c>
      <c r="N54" s="100" t="e">
        <f>VLOOKUP(M54,#REF!,2,FALSE)</f>
        <v>#REF!</v>
      </c>
      <c r="O54" t="s">
        <v>226</v>
      </c>
    </row>
    <row r="55" spans="2:16" ht="14.25">
      <c r="K55" s="7" t="s">
        <v>67</v>
      </c>
      <c r="L55" s="2" t="s">
        <v>345</v>
      </c>
      <c r="M55" t="s">
        <v>55</v>
      </c>
      <c r="N55" s="100" t="e">
        <f>VLOOKUP(M55,#REF!,2,FALSE)</f>
        <v>#REF!</v>
      </c>
      <c r="O55" t="s">
        <v>228</v>
      </c>
    </row>
    <row r="56" spans="2:16" ht="14.25">
      <c r="K56" s="7" t="s">
        <v>68</v>
      </c>
      <c r="L56" s="2" t="s">
        <v>346</v>
      </c>
      <c r="M56" s="76" t="s">
        <v>56</v>
      </c>
      <c r="N56" s="100" t="e">
        <f>VLOOKUP(M56,#REF!,2,FALSE)</f>
        <v>#REF!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0" t="e">
        <f>VLOOKUP(M57,#REF!,2,FALSE)</f>
        <v>#REF!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0" t="e">
        <f>VLOOKUP(M58,#REF!,2,FALSE)</f>
        <v>#REF!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0" t="e">
        <f>VLOOKUP(M59,#REF!,2,FALSE)</f>
        <v>#REF!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0" t="e">
        <f>VLOOKUP(M60,#REF!,2,FALSE)</f>
        <v>#REF!</v>
      </c>
      <c r="O60" t="s">
        <v>238</v>
      </c>
      <c r="P60" s="76" t="e">
        <f>SUM(N54:N62)</f>
        <v>#REF!</v>
      </c>
    </row>
    <row r="61" spans="2:16" ht="14.25">
      <c r="K61" s="7" t="s">
        <v>245</v>
      </c>
      <c r="L61" s="2" t="s">
        <v>239</v>
      </c>
      <c r="M61" t="s">
        <v>309</v>
      </c>
      <c r="N61" s="100" t="e">
        <f>VLOOKUP(M61,#REF!,2,FALSE)</f>
        <v>#REF!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0" t="e">
        <f>VLOOKUP(M62,#REF!,2,FALSE)</f>
        <v>#REF!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0" t="e">
        <f>VLOOKUP(M63,#REF!,2,FALSE)</f>
        <v>#REF!</v>
      </c>
      <c r="O63" t="s">
        <v>244</v>
      </c>
      <c r="P63" s="76" t="e">
        <f>SUM(N63:N65)</f>
        <v>#REF!</v>
      </c>
    </row>
    <row r="64" spans="2:16" ht="14.25">
      <c r="K64" s="7" t="s">
        <v>87</v>
      </c>
      <c r="L64" s="2" t="s">
        <v>347</v>
      </c>
      <c r="M64" t="s">
        <v>245</v>
      </c>
      <c r="N64" s="100" t="e">
        <f>VLOOKUP(M64,#REF!,2,FALSE)</f>
        <v>#REF!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0" t="e">
        <f>VLOOKUP(M65,#REF!,2,FALSE)</f>
        <v>#REF!</v>
      </c>
      <c r="O65" t="s">
        <v>249</v>
      </c>
      <c r="P65" s="76" t="e">
        <f>SUM(N66:N67)</f>
        <v>#REF!</v>
      </c>
    </row>
    <row r="66" spans="11:16" ht="14.25">
      <c r="K66" s="7" t="s">
        <v>89</v>
      </c>
      <c r="L66" s="2" t="s">
        <v>250</v>
      </c>
      <c r="M66" s="76" t="s">
        <v>80</v>
      </c>
      <c r="N66" s="100" t="e">
        <f>VLOOKUP(M66,#REF!,2,FALSE)</f>
        <v>#REF!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0" t="e">
        <f>VLOOKUP(M67,#REF!,2,FALSE)</f>
        <v>#REF!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0" t="e">
        <f>VLOOKUP(M68,#REF!,2,FALSE)</f>
        <v>#REF!</v>
      </c>
      <c r="O68" t="s">
        <v>255</v>
      </c>
      <c r="P68" s="76" t="e">
        <f>SUM(N68:N70)</f>
        <v>#REF!</v>
      </c>
    </row>
    <row r="69" spans="11:16" ht="14.25">
      <c r="K69" s="7" t="s">
        <v>262</v>
      </c>
      <c r="L69" s="2" t="s">
        <v>256</v>
      </c>
      <c r="M69" t="s">
        <v>89</v>
      </c>
      <c r="N69" s="100" t="e">
        <f>VLOOKUP(M69,#REF!,2,FALSE)</f>
        <v>#REF!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0" t="e">
        <f>VLOOKUP(M70,#REF!,2,FALSE)</f>
        <v>#REF!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311</v>
      </c>
      <c r="N71" s="100" t="e">
        <f>VLOOKUP(M71,#REF!,2,FALSE)</f>
        <v>#REF!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0" t="e">
        <f>VLOOKUP(M72,#REF!,2,FALSE)</f>
        <v>#REF!</v>
      </c>
    </row>
    <row r="73" spans="11:16" ht="14.25">
      <c r="K73" s="7" t="s">
        <v>101</v>
      </c>
      <c r="L73" s="2" t="s">
        <v>263</v>
      </c>
      <c r="M73" t="s">
        <v>93</v>
      </c>
      <c r="N73" s="100" t="e">
        <f>VLOOKUP(M73,#REF!,2,FALSE)</f>
        <v>#REF!</v>
      </c>
    </row>
    <row r="74" spans="11:16" ht="14.25">
      <c r="K74" s="7" t="s">
        <v>102</v>
      </c>
      <c r="L74" s="2" t="s">
        <v>47</v>
      </c>
      <c r="M74" t="s">
        <v>264</v>
      </c>
      <c r="N74" s="100" t="e">
        <f>VLOOKUP(M74,#REF!,2,FALSE)</f>
        <v>#REF!</v>
      </c>
    </row>
    <row r="75" spans="11:16" ht="14.25">
      <c r="K75" s="7" t="s">
        <v>114</v>
      </c>
      <c r="L75" s="8" t="s">
        <v>49</v>
      </c>
      <c r="M75" t="s">
        <v>100</v>
      </c>
      <c r="N75" s="100" t="e">
        <f>VLOOKUP(M75,#REF!,2,FALSE)</f>
        <v>#REF!</v>
      </c>
    </row>
    <row r="76" spans="11:16" ht="14.25">
      <c r="K76" s="7" t="s">
        <v>115</v>
      </c>
      <c r="L76" s="2" t="s">
        <v>50</v>
      </c>
      <c r="M76" s="76" t="s">
        <v>101</v>
      </c>
      <c r="N76" s="100" t="e">
        <f>VLOOKUP(M76,#REF!,2,FALSE)</f>
        <v>#REF!</v>
      </c>
    </row>
    <row r="77" spans="11:16" ht="14.25">
      <c r="K77" s="7" t="s">
        <v>116</v>
      </c>
      <c r="M77" t="s">
        <v>102</v>
      </c>
      <c r="N77" s="100" t="e">
        <f>VLOOKUP(M77,#REF!,2,FALSE)</f>
        <v>#REF!</v>
      </c>
    </row>
    <row r="78" spans="11:16" ht="14.25">
      <c r="K78" s="7" t="s">
        <v>315</v>
      </c>
      <c r="L78" s="8" t="s">
        <v>36</v>
      </c>
      <c r="M78" t="s">
        <v>114</v>
      </c>
      <c r="N78" s="100" t="e">
        <f>VLOOKUP(M78,#REF!,2,FALSE)</f>
        <v>#REF!</v>
      </c>
    </row>
    <row r="79" spans="11:16" ht="14.25">
      <c r="K79" s="7" t="s">
        <v>268</v>
      </c>
      <c r="L79" s="2" t="s">
        <v>39</v>
      </c>
      <c r="M79" t="s">
        <v>115</v>
      </c>
      <c r="N79" s="100" t="e">
        <f>VLOOKUP(M79,#REF!,2,FALSE)</f>
        <v>#REF!</v>
      </c>
    </row>
    <row r="80" spans="11:16" ht="14.25">
      <c r="K80" s="7" t="s">
        <v>269</v>
      </c>
      <c r="L80" s="2" t="s">
        <v>45</v>
      </c>
      <c r="M80" t="s">
        <v>116</v>
      </c>
      <c r="N80" s="100" t="e">
        <f>VLOOKUP(M80,#REF!,2,FALSE)</f>
        <v>#REF!</v>
      </c>
    </row>
    <row r="81" spans="11:14" ht="14.25">
      <c r="K81" s="7" t="s">
        <v>270</v>
      </c>
      <c r="L81" s="2" t="s">
        <v>47</v>
      </c>
      <c r="M81" t="s">
        <v>315</v>
      </c>
      <c r="N81" s="100" t="e">
        <f>VLOOKUP(M81,#REF!,2,FALSE)</f>
        <v>#REF!</v>
      </c>
    </row>
    <row r="82" spans="11:14" ht="14.25">
      <c r="K82" s="7" t="s">
        <v>348</v>
      </c>
      <c r="L82" s="8" t="s">
        <v>49</v>
      </c>
      <c r="M82" s="76" t="s">
        <v>268</v>
      </c>
      <c r="N82" s="100" t="e">
        <f>VLOOKUP(M82,#REF!,2,FALSE)</f>
        <v>#REF!</v>
      </c>
    </row>
    <row r="83" spans="11:14">
      <c r="L83" s="2" t="s">
        <v>50</v>
      </c>
      <c r="N83" s="100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s="100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s="100" t="e">
        <f>VLOOKUP(M85,#REF!,2,FALSE)</f>
        <v>#REF!</v>
      </c>
    </row>
    <row r="86" spans="11:14">
      <c r="K86" t="s">
        <v>271</v>
      </c>
      <c r="L86" s="2" t="s">
        <v>45</v>
      </c>
      <c r="N86" s="100" t="e">
        <f>VLOOKUP(M86,#REF!,2,FALSE)</f>
        <v>#REF!</v>
      </c>
    </row>
    <row r="87" spans="11:14">
      <c r="L87" s="2" t="s">
        <v>47</v>
      </c>
      <c r="M87" s="84" t="s">
        <v>273</v>
      </c>
      <c r="N87" s="100" t="e">
        <f>VLOOKUP(M87,#REF!,2,FALSE)</f>
        <v>#REF!</v>
      </c>
    </row>
    <row r="88" spans="11:14">
      <c r="L88" s="8" t="s">
        <v>49</v>
      </c>
      <c r="M88" s="84" t="s">
        <v>274</v>
      </c>
      <c r="N88" s="100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s="100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s="100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s="100" t="e">
        <f>VLOOKUP(M91,#REF!,2,FALSE)</f>
        <v>#REF!</v>
      </c>
    </row>
    <row r="92" spans="11:14">
      <c r="L92" s="2" t="s">
        <v>45</v>
      </c>
      <c r="N92" s="100" t="e">
        <f>VLOOKUP(M92,#REF!,2,FALSE)</f>
        <v>#REF!</v>
      </c>
    </row>
    <row r="93" spans="11:14">
      <c r="L93" s="2" t="s">
        <v>47</v>
      </c>
      <c r="M93" t="s">
        <v>132</v>
      </c>
      <c r="N93" s="100" t="e">
        <f>VLOOKUP(M93,#REF!,2,FALSE)</f>
        <v>#REF!</v>
      </c>
    </row>
    <row r="94" spans="11:14">
      <c r="L94" s="8" t="s">
        <v>49</v>
      </c>
      <c r="N94" s="100"/>
    </row>
    <row r="95" spans="11:14">
      <c r="L95" s="2" t="s">
        <v>50</v>
      </c>
      <c r="M95" t="s">
        <v>111</v>
      </c>
      <c r="N95" s="100" t="e">
        <f>VLOOKUP(M95,#REF!,2,FALSE)</f>
        <v>#REF!</v>
      </c>
    </row>
    <row r="96" spans="11:14">
      <c r="L96" s="2">
        <v>1</v>
      </c>
      <c r="M96" t="s">
        <v>112</v>
      </c>
      <c r="N96" s="100" t="e">
        <f>VLOOKUP(M96,#REF!,2,FALSE)</f>
        <v>#REF!</v>
      </c>
    </row>
    <row r="97" spans="12:14">
      <c r="L97" s="8" t="s">
        <v>36</v>
      </c>
      <c r="M97" t="s">
        <v>279</v>
      </c>
      <c r="N97" s="100" t="e">
        <f>VLOOKUP(M97,#REF!,2,FALSE)</f>
        <v>#REF!</v>
      </c>
    </row>
    <row r="98" spans="12:14">
      <c r="L98" s="2" t="s">
        <v>39</v>
      </c>
      <c r="M98" t="s">
        <v>281</v>
      </c>
      <c r="N98" s="100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5" t="s">
        <v>349</v>
      </c>
    </row>
    <row r="116" spans="11:12">
      <c r="K116" t="s">
        <v>112</v>
      </c>
      <c r="L116" s="95" t="s">
        <v>350</v>
      </c>
    </row>
    <row r="117" spans="11:12">
      <c r="K117" t="s">
        <v>279</v>
      </c>
      <c r="L117" s="95" t="s">
        <v>351</v>
      </c>
    </row>
    <row r="118" spans="11:12">
      <c r="K118" t="s">
        <v>281</v>
      </c>
      <c r="L118" s="95" t="s">
        <v>352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2:H42"/>
    <mergeCell ref="B46:H46"/>
    <mergeCell ref="B47:H47"/>
    <mergeCell ref="A20:A23"/>
    <mergeCell ref="A24:A27"/>
    <mergeCell ref="A30:A31"/>
    <mergeCell ref="A32:A33"/>
    <mergeCell ref="A34:A35"/>
    <mergeCell ref="B40:H40"/>
    <mergeCell ref="A28:A29"/>
  </mergeCells>
  <phoneticPr fontId="5"/>
  <pageMargins left="0.78740157480314965" right="0.78740157480314965" top="0.67" bottom="0.63" header="0.51181102362204722" footer="0.51181102362204722"/>
  <pageSetup paperSize="9" scale="5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view="pageBreakPreview" zoomScale="55" zoomScaleNormal="55" zoomScaleSheetLayoutView="55" workbookViewId="0"/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4" t="s">
        <v>431</v>
      </c>
      <c r="B1" s="214"/>
      <c r="C1" s="214"/>
      <c r="D1" s="214"/>
      <c r="E1" s="214"/>
      <c r="F1" s="214"/>
      <c r="G1" s="215" t="s">
        <v>0</v>
      </c>
      <c r="H1" s="215"/>
      <c r="I1" s="1"/>
      <c r="M1" t="s">
        <v>1</v>
      </c>
      <c r="N1" t="s">
        <v>2</v>
      </c>
    </row>
    <row r="2" spans="1:16" ht="29.1" customHeight="1">
      <c r="A2" s="221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3100</v>
      </c>
      <c r="O2" t="s">
        <v>12</v>
      </c>
    </row>
    <row r="3" spans="1:16" s="15" customFormat="1" ht="29.1" customHeight="1" thickBot="1">
      <c r="A3" s="222"/>
      <c r="B3" s="9" t="s">
        <v>396</v>
      </c>
      <c r="C3" s="10" t="s">
        <v>396</v>
      </c>
      <c r="D3" s="10" t="s">
        <v>396</v>
      </c>
      <c r="E3" s="11" t="s">
        <v>396</v>
      </c>
      <c r="F3" s="12" t="s">
        <v>396</v>
      </c>
      <c r="G3" s="12" t="s">
        <v>396</v>
      </c>
      <c r="H3" s="13" t="s">
        <v>396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22"/>
      <c r="B4" s="16" t="s">
        <v>414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23"/>
      <c r="B5" s="23" t="s">
        <v>396</v>
      </c>
      <c r="C5" s="24"/>
      <c r="D5" s="25"/>
      <c r="E5" s="26"/>
      <c r="F5" s="26"/>
      <c r="G5" s="27"/>
      <c r="H5" s="28">
        <v>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19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415</v>
      </c>
      <c r="I6" s="7"/>
      <c r="K6" s="7" t="s">
        <v>8</v>
      </c>
      <c r="L6" s="8" t="s">
        <v>26</v>
      </c>
      <c r="M6" s="191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24"/>
      <c r="B7" s="9">
        <v>865095.4</v>
      </c>
      <c r="C7" s="10">
        <v>82874.3</v>
      </c>
      <c r="D7" s="10" t="s">
        <v>396</v>
      </c>
      <c r="E7" s="10" t="s">
        <v>396</v>
      </c>
      <c r="F7" s="10">
        <v>3.2</v>
      </c>
      <c r="G7" s="10" t="s">
        <v>396</v>
      </c>
      <c r="H7" s="10">
        <v>63.28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24"/>
      <c r="B8" s="32" t="s">
        <v>30</v>
      </c>
      <c r="C8" s="32" t="s">
        <v>31</v>
      </c>
      <c r="D8" s="32" t="s">
        <v>416</v>
      </c>
      <c r="E8" s="33" t="s">
        <v>417</v>
      </c>
      <c r="F8" s="32" t="s">
        <v>32</v>
      </c>
      <c r="G8" s="32" t="s">
        <v>418</v>
      </c>
      <c r="H8" s="34" t="s">
        <v>419</v>
      </c>
      <c r="I8" s="7"/>
      <c r="K8" s="7" t="s">
        <v>10</v>
      </c>
      <c r="L8" s="8" t="s">
        <v>33</v>
      </c>
      <c r="M8" s="191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24"/>
      <c r="B9" s="35">
        <v>43.24</v>
      </c>
      <c r="C9" s="36">
        <v>29.47</v>
      </c>
      <c r="D9" s="10" t="s">
        <v>396</v>
      </c>
      <c r="E9" s="10" t="s">
        <v>396</v>
      </c>
      <c r="F9" s="10">
        <v>517434</v>
      </c>
      <c r="G9" s="10" t="s">
        <v>396</v>
      </c>
      <c r="H9" s="13">
        <v>66761.47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24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783685.24999999965</v>
      </c>
      <c r="O10" t="s">
        <v>38</v>
      </c>
    </row>
    <row r="11" spans="1:16" s="15" customFormat="1" ht="29.1" customHeight="1" thickBot="1">
      <c r="A11" s="225"/>
      <c r="B11" s="43"/>
      <c r="C11" s="44"/>
      <c r="D11" s="44"/>
      <c r="E11" s="44"/>
      <c r="F11" s="44"/>
      <c r="G11" s="44"/>
      <c r="H11" s="45">
        <v>1532304.36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145036.70000000001</v>
      </c>
      <c r="O11" s="15" t="s">
        <v>40</v>
      </c>
    </row>
    <row r="12" spans="1:16" ht="29.1" customHeight="1">
      <c r="A12" s="219" t="s">
        <v>41</v>
      </c>
      <c r="B12" s="46" t="s">
        <v>42</v>
      </c>
      <c r="C12" s="47" t="s">
        <v>43</v>
      </c>
      <c r="D12" s="47" t="s">
        <v>44</v>
      </c>
      <c r="E12" s="4" t="s">
        <v>420</v>
      </c>
      <c r="F12" s="4" t="s">
        <v>421</v>
      </c>
      <c r="G12" s="4" t="s">
        <v>422</v>
      </c>
      <c r="H12" s="5" t="s">
        <v>423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24"/>
      <c r="B13" s="9">
        <v>30</v>
      </c>
      <c r="C13" s="10">
        <v>23000</v>
      </c>
      <c r="D13" s="10" t="s">
        <v>396</v>
      </c>
      <c r="E13" s="10">
        <v>2945</v>
      </c>
      <c r="F13" s="10">
        <v>3123.4</v>
      </c>
      <c r="G13" s="10" t="s">
        <v>396</v>
      </c>
      <c r="H13" s="13">
        <v>210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24"/>
      <c r="B14" s="16" t="s">
        <v>424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VLOOKUP(M14,[1]輸出畜産物ピボット!$A$1:$B$73,2,FALSE)</f>
        <v>#N/A</v>
      </c>
      <c r="O14" t="s">
        <v>48</v>
      </c>
    </row>
    <row r="15" spans="1:16" s="15" customFormat="1" ht="29.1" customHeight="1" thickBot="1">
      <c r="A15" s="225"/>
      <c r="B15" s="50" t="s">
        <v>396</v>
      </c>
      <c r="C15" s="51"/>
      <c r="D15" s="51"/>
      <c r="E15" s="51"/>
      <c r="F15" s="51"/>
      <c r="G15" s="12"/>
      <c r="H15" s="45">
        <v>29308.400000000001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219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220"/>
      <c r="B17" s="53">
        <v>1816319.41</v>
      </c>
      <c r="C17" s="51" t="s">
        <v>396</v>
      </c>
      <c r="D17" s="51">
        <v>10149</v>
      </c>
      <c r="E17" s="24" t="s">
        <v>425</v>
      </c>
      <c r="F17" s="24"/>
      <c r="G17" s="54"/>
      <c r="H17" s="45">
        <v>1826468.41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219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220"/>
      <c r="B19" s="36">
        <v>1024906</v>
      </c>
      <c r="C19" s="10">
        <v>4317114.5999999996</v>
      </c>
      <c r="D19" s="10" t="s">
        <v>396</v>
      </c>
      <c r="E19" s="10" t="s">
        <v>396</v>
      </c>
      <c r="F19" s="10" t="s">
        <v>396</v>
      </c>
      <c r="G19" s="10" t="s">
        <v>396</v>
      </c>
      <c r="H19" s="42" t="s">
        <v>396</v>
      </c>
      <c r="I19" s="55"/>
      <c r="K19" s="15" t="s">
        <v>76</v>
      </c>
      <c r="L19" s="2" t="s">
        <v>77</v>
      </c>
      <c r="M19" s="15" t="s">
        <v>76</v>
      </c>
      <c r="N19" s="15" t="e">
        <f>VLOOKUP(M19,[1]輸出畜産物ピボット!$A$1:$B$73,2,FALSE)</f>
        <v>#N/A</v>
      </c>
      <c r="O19" s="15" t="s">
        <v>78</v>
      </c>
    </row>
    <row r="20" spans="1:16" ht="29.1" customHeight="1" thickBot="1">
      <c r="A20" s="224"/>
      <c r="B20" s="58" t="s">
        <v>426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26"/>
      <c r="B21" s="62" t="s">
        <v>396</v>
      </c>
      <c r="C21" s="63" t="s">
        <v>396</v>
      </c>
      <c r="D21" s="24" t="s">
        <v>396</v>
      </c>
      <c r="E21" s="26"/>
      <c r="F21" s="26"/>
      <c r="G21" s="27"/>
      <c r="H21" s="45">
        <v>5342020.5999999996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730.1</v>
      </c>
      <c r="O21" s="15" t="s">
        <v>85</v>
      </c>
    </row>
    <row r="22" spans="1:16" ht="29.1" customHeight="1">
      <c r="A22" s="221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27"/>
      <c r="B23" s="9" t="s">
        <v>396</v>
      </c>
      <c r="C23" s="10" t="s">
        <v>396</v>
      </c>
      <c r="D23" s="10" t="s">
        <v>396</v>
      </c>
      <c r="E23" s="10" t="s">
        <v>396</v>
      </c>
      <c r="F23" s="10" t="s">
        <v>396</v>
      </c>
      <c r="G23" s="10" t="s">
        <v>396</v>
      </c>
      <c r="H23" s="13" t="s">
        <v>396</v>
      </c>
      <c r="I23" s="65"/>
      <c r="K23" s="15" t="s">
        <v>31</v>
      </c>
      <c r="L23" s="37" t="s">
        <v>98</v>
      </c>
      <c r="M23" s="15" t="s">
        <v>31</v>
      </c>
      <c r="N23" s="15" t="e">
        <f>VLOOKUP(M23,[1]輸出畜産物ピボット!$A$1:$B$73,2,FALSE)</f>
        <v>#N/A</v>
      </c>
      <c r="O23" s="15" t="s">
        <v>99</v>
      </c>
    </row>
    <row r="24" spans="1:16" ht="29.1" customHeight="1" thickBot="1">
      <c r="A24" s="222"/>
      <c r="B24" s="66" t="s">
        <v>427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27"/>
      <c r="B25" s="67" t="s">
        <v>396</v>
      </c>
      <c r="C25" s="27">
        <v>10480.25</v>
      </c>
      <c r="D25" s="68" t="s">
        <v>396</v>
      </c>
      <c r="E25" s="24">
        <v>141.54</v>
      </c>
      <c r="F25" s="26"/>
      <c r="G25" s="27"/>
      <c r="H25" s="69">
        <v>10621.79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19" t="s">
        <v>110</v>
      </c>
      <c r="B26" s="3" t="s">
        <v>111</v>
      </c>
      <c r="C26" s="4" t="s">
        <v>112</v>
      </c>
      <c r="D26" s="4" t="s">
        <v>409</v>
      </c>
      <c r="E26" s="4" t="s">
        <v>410</v>
      </c>
      <c r="F26" s="4"/>
      <c r="G26" s="5"/>
      <c r="H26" s="21" t="s">
        <v>413</v>
      </c>
      <c r="I26" s="55"/>
      <c r="L26" s="2"/>
    </row>
    <row r="27" spans="1:16" s="15" customFormat="1" ht="29.1" customHeight="1" thickBot="1">
      <c r="A27" s="226"/>
      <c r="B27" s="70">
        <v>957.08</v>
      </c>
      <c r="C27" s="71">
        <v>18.43</v>
      </c>
      <c r="D27" s="72" t="s">
        <v>396</v>
      </c>
      <c r="E27" s="73">
        <v>223339.28</v>
      </c>
      <c r="F27" s="74"/>
      <c r="G27" s="71"/>
      <c r="H27" s="45">
        <v>224314.79</v>
      </c>
      <c r="I27" s="55"/>
      <c r="L27" s="2"/>
    </row>
    <row r="28" spans="1:16" ht="29.1" customHeight="1" thickBot="1">
      <c r="A28" s="224" t="s">
        <v>113</v>
      </c>
      <c r="B28" s="33" t="s">
        <v>114</v>
      </c>
      <c r="C28" s="75" t="s">
        <v>115</v>
      </c>
      <c r="D28" s="33" t="s">
        <v>116</v>
      </c>
      <c r="E28" s="33" t="s">
        <v>428</v>
      </c>
      <c r="F28" s="33"/>
      <c r="G28" s="75"/>
      <c r="H28" s="197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26"/>
      <c r="B29" s="77" t="s">
        <v>396</v>
      </c>
      <c r="C29" s="78" t="s">
        <v>396</v>
      </c>
      <c r="D29" s="79" t="s">
        <v>396</v>
      </c>
      <c r="E29" s="79" t="s">
        <v>396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319911.69999999995</v>
      </c>
      <c r="O29" s="15" t="s">
        <v>121</v>
      </c>
    </row>
    <row r="30" spans="1:16" ht="29.1" customHeight="1" thickBot="1">
      <c r="A30" s="219" t="s">
        <v>122</v>
      </c>
      <c r="B30" s="4" t="s">
        <v>123</v>
      </c>
      <c r="C30" s="52" t="s">
        <v>124</v>
      </c>
      <c r="D30" s="4" t="s">
        <v>429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26"/>
      <c r="B31" s="77" t="s">
        <v>396</v>
      </c>
      <c r="C31" s="77" t="s">
        <v>396</v>
      </c>
      <c r="D31" s="81">
        <v>25200</v>
      </c>
      <c r="E31" s="81"/>
      <c r="F31" s="81"/>
      <c r="G31" s="82"/>
      <c r="H31" s="80">
        <v>25200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67181.210000000006</v>
      </c>
      <c r="O31" s="15" t="s">
        <v>131</v>
      </c>
    </row>
    <row r="32" spans="1:16" ht="29.1" customHeight="1">
      <c r="A32" s="193"/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A33" s="194"/>
      <c r="B33" s="14"/>
      <c r="C33" s="14"/>
      <c r="D33" s="14"/>
      <c r="E33" s="64"/>
      <c r="F33" s="64"/>
      <c r="G33" s="64"/>
      <c r="H33" s="198">
        <v>8965038.3499999978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A34" s="193"/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13" t="s">
        <v>151</v>
      </c>
      <c r="C36" s="213"/>
      <c r="D36" s="213"/>
      <c r="E36" s="213"/>
      <c r="F36" s="213"/>
      <c r="G36" s="213"/>
      <c r="H36" s="213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208" t="s">
        <v>161</v>
      </c>
      <c r="C38" s="208"/>
      <c r="D38" s="208"/>
      <c r="E38" s="208"/>
      <c r="F38" s="208"/>
      <c r="G38" s="208"/>
      <c r="H38" s="208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E39" s="193"/>
      <c r="F39" s="193"/>
      <c r="G39" s="193"/>
      <c r="H39" s="193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500</v>
      </c>
      <c r="O39" t="s">
        <v>170</v>
      </c>
    </row>
    <row r="40" spans="1:16" ht="23.25" customHeight="1">
      <c r="A40" s="193"/>
      <c r="B40" s="90" t="s">
        <v>171</v>
      </c>
      <c r="C40" s="193"/>
      <c r="D40" s="193"/>
      <c r="E40" s="193"/>
      <c r="F40" s="193"/>
      <c r="G40" s="193"/>
      <c r="H40" s="193"/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C41" s="193"/>
      <c r="D41" s="193"/>
      <c r="E41" s="193"/>
      <c r="F41" s="193"/>
      <c r="G41" s="193"/>
      <c r="H41" s="193"/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A42" s="193"/>
      <c r="B42" s="90" t="s">
        <v>180</v>
      </c>
      <c r="C42" s="193"/>
      <c r="D42" s="193"/>
      <c r="E42" s="193"/>
      <c r="F42" s="193"/>
      <c r="G42" s="193"/>
      <c r="H42" s="193"/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A43" s="193"/>
      <c r="B43" s="195" t="s">
        <v>185</v>
      </c>
      <c r="C43" s="193"/>
      <c r="D43" s="193"/>
      <c r="E43" s="193"/>
      <c r="F43" s="193"/>
      <c r="G43" s="193"/>
      <c r="H43" s="193"/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B44" s="193"/>
      <c r="C44" s="193"/>
      <c r="D44" s="193"/>
      <c r="E44" s="193"/>
      <c r="F44" s="193"/>
      <c r="G44" s="193"/>
      <c r="H44" s="193"/>
      <c r="I44" s="193"/>
      <c r="K44" t="s">
        <v>190</v>
      </c>
      <c r="L44" s="2" t="s">
        <v>191</v>
      </c>
      <c r="M44" t="s">
        <v>192</v>
      </c>
      <c r="N44">
        <f>VLOOKUP(M44,[1]輸出畜産物ピボット!$A$1:$B$73,2,FALSE)</f>
        <v>257</v>
      </c>
      <c r="O44" t="s">
        <v>193</v>
      </c>
    </row>
    <row r="45" spans="1:16" ht="14.25" customHeight="1">
      <c r="A45" s="193"/>
      <c r="B45" s="193"/>
      <c r="C45" s="193"/>
      <c r="D45" s="193"/>
      <c r="E45" s="193"/>
      <c r="F45" s="193"/>
      <c r="G45" s="193"/>
      <c r="H45" s="193"/>
      <c r="I45" s="193"/>
      <c r="K45" t="s">
        <v>194</v>
      </c>
      <c r="L45" s="2" t="s">
        <v>195</v>
      </c>
      <c r="M45" t="s">
        <v>194</v>
      </c>
      <c r="N45">
        <f>VLOOKUP(M45,[1]輸出畜産物ピボット!$A$1:$B$73,2,FALSE)</f>
        <v>3209.2</v>
      </c>
      <c r="O45" t="s">
        <v>196</v>
      </c>
    </row>
    <row r="46" spans="1:16">
      <c r="A46" s="193"/>
      <c r="B46" s="193"/>
      <c r="C46" s="193"/>
      <c r="D46" s="193"/>
      <c r="E46" s="193"/>
      <c r="F46" s="193"/>
      <c r="G46" s="193"/>
      <c r="H46" s="193"/>
      <c r="I46" s="193"/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A47" s="193"/>
      <c r="B47" s="193"/>
      <c r="C47" s="193"/>
      <c r="D47" s="193"/>
      <c r="E47" s="193"/>
      <c r="F47" s="193"/>
      <c r="G47" s="193"/>
      <c r="H47" s="193"/>
      <c r="I47" s="193"/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VLOOKUP(M48,[1]輸出畜産物ピボット!$A$1:$B$73,2,FALSE)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VLOOKUP(M55,[1]輸出畜産物ピボット!$A$1:$B$73,2,FALSE)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VLOOKUP(M70,[1]輸出畜産物ピボット!$A$1:$B$73,2,FALSE)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4" t="s">
        <v>272</v>
      </c>
      <c r="N86">
        <f>VLOOKUP(M86,[1]輸出畜産物ピボット!$A$1:$B$73,2,FALSE)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22875.85</v>
      </c>
    </row>
    <row r="96" spans="11:14">
      <c r="L96" s="2">
        <v>1</v>
      </c>
      <c r="M96" t="s">
        <v>112</v>
      </c>
      <c r="N96">
        <f>VLOOKUP(M96,[1]輸出畜産物ピボット!$A$1:$B$73,2,FALSE)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5" t="s">
        <v>280</v>
      </c>
      <c r="M98" t="s">
        <v>281</v>
      </c>
      <c r="N98">
        <f>VLOOKUP(M98,[1]輸出畜産物ピボット!$A$1:$B$73,2,FALSE)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5" t="s">
        <v>282</v>
      </c>
    </row>
    <row r="116" spans="11:12">
      <c r="K116" t="s">
        <v>112</v>
      </c>
      <c r="L116" s="95" t="s">
        <v>283</v>
      </c>
    </row>
    <row r="117" spans="11:12">
      <c r="K117" t="s">
        <v>279</v>
      </c>
      <c r="L117" s="95" t="s">
        <v>284</v>
      </c>
    </row>
    <row r="118" spans="11:12">
      <c r="K118" t="s">
        <v>281</v>
      </c>
      <c r="L118" s="95" t="s">
        <v>285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2024-10-15T00:28:42Z</dcterms:modified>
</cp:coreProperties>
</file>