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codeName="ThisWorkbook"/>
  <xr:revisionPtr revIDLastSave="0" documentId="8_{B3C9DA2D-B75C-4F99-85CA-67908CB12A88}" xr6:coauthVersionLast="47" xr6:coauthVersionMax="47" xr10:uidLastSave="{00000000-0000-0000-0000-000000000000}"/>
  <bookViews>
    <workbookView xWindow="-120" yWindow="-120" windowWidth="29040" windowHeight="15840" tabRatio="648" activeTab="11" xr2:uid="{00000000-000D-0000-FFFF-FFFF00000000}"/>
  </bookViews>
  <sheets>
    <sheet name="１月" sheetId="5" r:id="rId1"/>
    <sheet name="２月" sheetId="6" r:id="rId2"/>
    <sheet name="３月" sheetId="11" r:id="rId3"/>
    <sheet name="４月" sheetId="12" r:id="rId4"/>
    <sheet name="５月" sheetId="13" r:id="rId5"/>
    <sheet name="６月" sheetId="14" r:id="rId6"/>
    <sheet name="７月" sheetId="15" r:id="rId7"/>
    <sheet name="８月" sheetId="16" r:id="rId8"/>
    <sheet name="９月" sheetId="17" r:id="rId9"/>
    <sheet name="１０月" sheetId="18" r:id="rId10"/>
    <sheet name="１１月" sheetId="19" r:id="rId11"/>
    <sheet name="１２月" sheetId="20" r:id="rId12"/>
  </sheets>
  <definedNames>
    <definedName name="_xlnm._FilterDatabase" localSheetId="9" hidden="1">'１０月'!$B$2:$P$24</definedName>
    <definedName name="_xlnm._FilterDatabase" localSheetId="10" hidden="1">'１１月'!$B$2:$P$24</definedName>
    <definedName name="_xlnm._FilterDatabase" localSheetId="11" hidden="1">'１２月'!$B$2:$P$24</definedName>
    <definedName name="_xlnm._FilterDatabase" localSheetId="1" hidden="1">'２月'!$B$2:$B$24</definedName>
    <definedName name="_xlnm._FilterDatabase" localSheetId="2" hidden="1">'３月'!$A$2:$P$24</definedName>
    <definedName name="_xlnm._FilterDatabase" localSheetId="3" hidden="1">'４月'!$A$2:$P$24</definedName>
    <definedName name="_xlnm._FilterDatabase" localSheetId="4" hidden="1">'５月'!$A$2:$P$24</definedName>
    <definedName name="_xlnm._FilterDatabase" localSheetId="5" hidden="1">'６月'!$A$2:$R$24</definedName>
    <definedName name="_xlnm._FilterDatabase" localSheetId="6" hidden="1">'７月'!$A$2:$P$24</definedName>
    <definedName name="_xlnm._FilterDatabase" localSheetId="7" hidden="1">'８月'!$B$2:$P$24</definedName>
    <definedName name="_xlnm._FilterDatabase" localSheetId="8" hidden="1">'９月'!$B$2:$P$24</definedName>
    <definedName name="_xlnm.Print_Area" localSheetId="10">'１１月'!$A$1:$R$24</definedName>
    <definedName name="_xlnm.Print_Area" localSheetId="0">'１月'!$A$1:$R$24</definedName>
    <definedName name="_xlnm.Print_Area" localSheetId="3">'４月'!$A$1:$R$24</definedName>
    <definedName name="_xlnm.Print_Area" localSheetId="5">'６月'!$A$1:$R$24</definedName>
    <definedName name="_xlnm.Print_Area" localSheetId="6">'７月'!$A$1:$R$24</definedName>
    <definedName name="_xlnm.Print_Area" localSheetId="8">'９月'!$A$1:$R$24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7" i="19" l="1"/>
  <c r="L3" i="19" l="1"/>
  <c r="J6" i="18"/>
  <c r="I6" i="18"/>
  <c r="H11" i="18"/>
  <c r="P7" i="14" l="1"/>
  <c r="M22" i="14"/>
  <c r="L22" i="14"/>
  <c r="N4" i="14"/>
  <c r="N5" i="14"/>
  <c r="N6" i="14"/>
  <c r="N7" i="14"/>
  <c r="N8" i="14"/>
  <c r="N9" i="14"/>
  <c r="P9" i="14" s="1"/>
  <c r="M4" i="14"/>
  <c r="M5" i="14"/>
  <c r="M6" i="14"/>
  <c r="M7" i="14"/>
  <c r="M8" i="14"/>
  <c r="M9" i="14"/>
  <c r="L3" i="11"/>
  <c r="P18" i="20"/>
  <c r="P16" i="20"/>
  <c r="P15" i="20"/>
  <c r="P18" i="19"/>
  <c r="P16" i="19"/>
  <c r="P15" i="19"/>
  <c r="P18" i="18"/>
  <c r="P16" i="18"/>
  <c r="P15" i="18"/>
  <c r="P18" i="17"/>
  <c r="P17" i="17"/>
  <c r="P16" i="17"/>
  <c r="P15" i="17"/>
  <c r="P11" i="17"/>
  <c r="P18" i="16"/>
  <c r="P16" i="16"/>
  <c r="P15" i="16"/>
  <c r="P12" i="16"/>
  <c r="P11" i="16"/>
  <c r="P18" i="15"/>
  <c r="P16" i="15"/>
  <c r="P15" i="15"/>
  <c r="P11" i="15"/>
  <c r="P18" i="14"/>
  <c r="P16" i="14"/>
  <c r="P15" i="14"/>
  <c r="P11" i="14"/>
  <c r="P5" i="14"/>
  <c r="P18" i="13"/>
  <c r="P16" i="13"/>
  <c r="P15" i="13"/>
  <c r="P11" i="13"/>
  <c r="P9" i="13"/>
  <c r="P7" i="13"/>
  <c r="P5" i="13"/>
  <c r="P4" i="13"/>
  <c r="P18" i="12"/>
  <c r="P16" i="12"/>
  <c r="P15" i="12"/>
  <c r="P11" i="12"/>
  <c r="P9" i="12"/>
  <c r="P7" i="12"/>
  <c r="P5" i="12"/>
  <c r="P4" i="12"/>
  <c r="P18" i="11"/>
  <c r="P17" i="11"/>
  <c r="P16" i="11"/>
  <c r="P15" i="11"/>
  <c r="P12" i="11"/>
  <c r="P11" i="11"/>
  <c r="P9" i="11"/>
  <c r="P7" i="11"/>
  <c r="P5" i="11"/>
  <c r="P4" i="11"/>
  <c r="P5" i="6"/>
  <c r="P6" i="6"/>
  <c r="P7" i="6"/>
  <c r="P9" i="6"/>
  <c r="P10" i="6"/>
  <c r="P11" i="6"/>
  <c r="P12" i="6"/>
  <c r="P15" i="6"/>
  <c r="P16" i="6"/>
  <c r="P17" i="6"/>
  <c r="P18" i="6"/>
  <c r="P5" i="5"/>
  <c r="P6" i="5"/>
  <c r="P7" i="5"/>
  <c r="P9" i="5"/>
  <c r="P10" i="5"/>
  <c r="P11" i="5"/>
  <c r="P12" i="5"/>
  <c r="P13" i="5"/>
  <c r="P14" i="5"/>
  <c r="P15" i="5"/>
  <c r="P16" i="5"/>
  <c r="P17" i="5"/>
  <c r="P18" i="5"/>
  <c r="P3" i="6"/>
  <c r="P3" i="5"/>
  <c r="R19" i="5"/>
  <c r="R19" i="6"/>
  <c r="R19" i="11"/>
  <c r="R19" i="12"/>
  <c r="R19" i="13"/>
  <c r="R19" i="14"/>
  <c r="R19" i="15"/>
  <c r="R19" i="16"/>
  <c r="R19" i="17"/>
  <c r="R19" i="18"/>
  <c r="R19" i="19"/>
  <c r="R19" i="20"/>
  <c r="Q19" i="5"/>
  <c r="Q19" i="6"/>
  <c r="Q19" i="11"/>
  <c r="Q19" i="12"/>
  <c r="P19" i="12" s="1"/>
  <c r="Q19" i="13"/>
  <c r="Q19" i="14"/>
  <c r="Q19" i="15"/>
  <c r="Q19" i="16"/>
  <c r="Q19" i="17"/>
  <c r="Q19" i="18"/>
  <c r="Q19" i="19"/>
  <c r="Q19" i="20"/>
  <c r="E18" i="20"/>
  <c r="E17" i="20"/>
  <c r="E16" i="20"/>
  <c r="E15" i="20"/>
  <c r="E14" i="20"/>
  <c r="E13" i="20"/>
  <c r="E12" i="20"/>
  <c r="E11" i="20"/>
  <c r="E10" i="20"/>
  <c r="E9" i="20"/>
  <c r="E8" i="20"/>
  <c r="E7" i="20"/>
  <c r="E6" i="20"/>
  <c r="E5" i="20"/>
  <c r="E4" i="20"/>
  <c r="E3" i="20"/>
  <c r="H3" i="20"/>
  <c r="K3" i="20"/>
  <c r="H18" i="20"/>
  <c r="H17" i="20"/>
  <c r="H16" i="20"/>
  <c r="H15" i="20"/>
  <c r="H14" i="20"/>
  <c r="H13" i="20"/>
  <c r="H12" i="20"/>
  <c r="H11" i="20"/>
  <c r="H10" i="20"/>
  <c r="H9" i="20"/>
  <c r="H8" i="20"/>
  <c r="H7" i="20"/>
  <c r="H6" i="20"/>
  <c r="H5" i="20"/>
  <c r="H4" i="20"/>
  <c r="E18" i="19"/>
  <c r="E17" i="19"/>
  <c r="E16" i="19"/>
  <c r="E15" i="19"/>
  <c r="E14" i="19"/>
  <c r="E13" i="19"/>
  <c r="E12" i="19"/>
  <c r="E11" i="19"/>
  <c r="E10" i="19"/>
  <c r="E9" i="19"/>
  <c r="E8" i="19"/>
  <c r="E7" i="19"/>
  <c r="E6" i="19"/>
  <c r="E5" i="19"/>
  <c r="E4" i="19"/>
  <c r="E3" i="19"/>
  <c r="H18" i="19"/>
  <c r="H17" i="19"/>
  <c r="H16" i="19"/>
  <c r="H15" i="19"/>
  <c r="H14" i="19"/>
  <c r="H13" i="19"/>
  <c r="H12" i="19"/>
  <c r="H11" i="19"/>
  <c r="H10" i="19"/>
  <c r="H9" i="19"/>
  <c r="H8" i="19"/>
  <c r="H7" i="19"/>
  <c r="H6" i="19"/>
  <c r="H5" i="19"/>
  <c r="H4" i="19"/>
  <c r="H3" i="19"/>
  <c r="E18" i="18"/>
  <c r="E17" i="18"/>
  <c r="E16" i="18"/>
  <c r="E15" i="18"/>
  <c r="E14" i="18"/>
  <c r="E13" i="18"/>
  <c r="E12" i="18"/>
  <c r="E11" i="18"/>
  <c r="E10" i="18"/>
  <c r="E9" i="18"/>
  <c r="E7" i="18"/>
  <c r="E6" i="18"/>
  <c r="E5" i="18"/>
  <c r="E4" i="18"/>
  <c r="E3" i="18"/>
  <c r="H18" i="18"/>
  <c r="H17" i="18"/>
  <c r="H16" i="18"/>
  <c r="H15" i="18"/>
  <c r="H14" i="18"/>
  <c r="H13" i="18"/>
  <c r="H12" i="18"/>
  <c r="H10" i="18"/>
  <c r="H9" i="18"/>
  <c r="H8" i="18"/>
  <c r="H7" i="18"/>
  <c r="H6" i="18"/>
  <c r="H5" i="18"/>
  <c r="H4" i="18"/>
  <c r="H3" i="18"/>
  <c r="E18" i="17"/>
  <c r="E17" i="17"/>
  <c r="E16" i="17"/>
  <c r="E15" i="17"/>
  <c r="E14" i="17"/>
  <c r="E13" i="17"/>
  <c r="E12" i="17"/>
  <c r="E11" i="17"/>
  <c r="E10" i="17"/>
  <c r="E9" i="17"/>
  <c r="E8" i="17"/>
  <c r="E7" i="17"/>
  <c r="E6" i="17"/>
  <c r="E5" i="17"/>
  <c r="E4" i="17"/>
  <c r="E3" i="17"/>
  <c r="H18" i="17"/>
  <c r="H17" i="17"/>
  <c r="H16" i="17"/>
  <c r="H15" i="17"/>
  <c r="H14" i="17"/>
  <c r="H13" i="17"/>
  <c r="H12" i="17"/>
  <c r="H11" i="17"/>
  <c r="H10" i="17"/>
  <c r="H9" i="17"/>
  <c r="H8" i="17"/>
  <c r="H7" i="17"/>
  <c r="H6" i="17"/>
  <c r="H5" i="17"/>
  <c r="H4" i="17"/>
  <c r="H3" i="17"/>
  <c r="E18" i="16"/>
  <c r="E17" i="16"/>
  <c r="E16" i="16"/>
  <c r="E15" i="16"/>
  <c r="E14" i="16"/>
  <c r="E13" i="16"/>
  <c r="E12" i="16"/>
  <c r="E11" i="16"/>
  <c r="E10" i="16"/>
  <c r="E9" i="16"/>
  <c r="E8" i="16"/>
  <c r="E7" i="16"/>
  <c r="E6" i="16"/>
  <c r="E5" i="16"/>
  <c r="E4" i="16"/>
  <c r="E3" i="16"/>
  <c r="H18" i="16"/>
  <c r="H17" i="16"/>
  <c r="H16" i="16"/>
  <c r="H15" i="16"/>
  <c r="H14" i="16"/>
  <c r="H13" i="16"/>
  <c r="H12" i="16"/>
  <c r="H11" i="16"/>
  <c r="H10" i="16"/>
  <c r="H9" i="16"/>
  <c r="H8" i="16"/>
  <c r="H7" i="16"/>
  <c r="H6" i="16"/>
  <c r="H5" i="16"/>
  <c r="H4" i="16"/>
  <c r="H3" i="16"/>
  <c r="E18" i="15"/>
  <c r="E17" i="15"/>
  <c r="E16" i="15"/>
  <c r="E15" i="15"/>
  <c r="E14" i="15"/>
  <c r="E13" i="15"/>
  <c r="E12" i="15"/>
  <c r="E11" i="15"/>
  <c r="E10" i="15"/>
  <c r="E9" i="15"/>
  <c r="E8" i="15"/>
  <c r="E7" i="15"/>
  <c r="E6" i="15"/>
  <c r="E5" i="15"/>
  <c r="E4" i="15"/>
  <c r="E3" i="15"/>
  <c r="H18" i="15"/>
  <c r="H17" i="15"/>
  <c r="H16" i="15"/>
  <c r="H15" i="15"/>
  <c r="H14" i="15"/>
  <c r="H13" i="15"/>
  <c r="H12" i="15"/>
  <c r="H11" i="15"/>
  <c r="H10" i="15"/>
  <c r="H9" i="15"/>
  <c r="H8" i="15"/>
  <c r="H7" i="15"/>
  <c r="H6" i="15"/>
  <c r="H5" i="15"/>
  <c r="H4" i="15"/>
  <c r="H3" i="15"/>
  <c r="E18" i="14"/>
  <c r="E17" i="14"/>
  <c r="E16" i="14"/>
  <c r="E15" i="14"/>
  <c r="E14" i="14"/>
  <c r="E13" i="14"/>
  <c r="E12" i="14"/>
  <c r="E11" i="14"/>
  <c r="E10" i="14"/>
  <c r="E9" i="14"/>
  <c r="E8" i="14"/>
  <c r="E7" i="14"/>
  <c r="E6" i="14"/>
  <c r="E5" i="14"/>
  <c r="E4" i="14"/>
  <c r="E3" i="14"/>
  <c r="H18" i="14"/>
  <c r="H17" i="14"/>
  <c r="H16" i="14"/>
  <c r="H15" i="14"/>
  <c r="H14" i="14"/>
  <c r="H13" i="14"/>
  <c r="H12" i="14"/>
  <c r="H11" i="14"/>
  <c r="H10" i="14"/>
  <c r="H9" i="14"/>
  <c r="H8" i="14"/>
  <c r="H7" i="14"/>
  <c r="H6" i="14"/>
  <c r="H5" i="14"/>
  <c r="H4" i="14"/>
  <c r="H3" i="14"/>
  <c r="E19" i="13"/>
  <c r="C19" i="13"/>
  <c r="C21" i="13" s="1"/>
  <c r="B19" i="13"/>
  <c r="E3" i="13"/>
  <c r="E18" i="13"/>
  <c r="E17" i="13"/>
  <c r="E16" i="13"/>
  <c r="E15" i="13"/>
  <c r="E14" i="13"/>
  <c r="E13" i="13"/>
  <c r="E12" i="13"/>
  <c r="E11" i="13"/>
  <c r="E10" i="13"/>
  <c r="E9" i="13"/>
  <c r="E8" i="13"/>
  <c r="E7" i="13"/>
  <c r="E6" i="13"/>
  <c r="E5" i="13"/>
  <c r="E4" i="13"/>
  <c r="H18" i="13"/>
  <c r="H17" i="13"/>
  <c r="H16" i="13"/>
  <c r="H15" i="13"/>
  <c r="H14" i="13"/>
  <c r="H13" i="13"/>
  <c r="H12" i="13"/>
  <c r="H11" i="13"/>
  <c r="H10" i="13"/>
  <c r="H9" i="13"/>
  <c r="H8" i="13"/>
  <c r="H7" i="13"/>
  <c r="H6" i="13"/>
  <c r="H5" i="13"/>
  <c r="H4" i="13"/>
  <c r="H3" i="13"/>
  <c r="E18" i="12"/>
  <c r="E17" i="12"/>
  <c r="E16" i="12"/>
  <c r="E15" i="12"/>
  <c r="E14" i="12"/>
  <c r="E13" i="12"/>
  <c r="E12" i="12"/>
  <c r="E11" i="12"/>
  <c r="E10" i="12"/>
  <c r="E9" i="12"/>
  <c r="E8" i="12"/>
  <c r="E7" i="12"/>
  <c r="E6" i="12"/>
  <c r="E5" i="12"/>
  <c r="E4" i="12"/>
  <c r="E3" i="12"/>
  <c r="H18" i="12"/>
  <c r="H17" i="12"/>
  <c r="H16" i="12"/>
  <c r="H15" i="12"/>
  <c r="H14" i="12"/>
  <c r="H13" i="12"/>
  <c r="H12" i="12"/>
  <c r="H11" i="12"/>
  <c r="H10" i="12"/>
  <c r="H9" i="12"/>
  <c r="H8" i="12"/>
  <c r="H7" i="12"/>
  <c r="H6" i="12"/>
  <c r="H5" i="12"/>
  <c r="H4" i="12"/>
  <c r="H3" i="12"/>
  <c r="E18" i="11"/>
  <c r="E17" i="11"/>
  <c r="E16" i="11"/>
  <c r="E15" i="11"/>
  <c r="E14" i="11"/>
  <c r="E13" i="11"/>
  <c r="E12" i="11"/>
  <c r="E11" i="11"/>
  <c r="E10" i="11"/>
  <c r="E9" i="11"/>
  <c r="E8" i="11"/>
  <c r="E7" i="11"/>
  <c r="E6" i="11"/>
  <c r="E5" i="11"/>
  <c r="E4" i="11"/>
  <c r="E3" i="11"/>
  <c r="H18" i="11"/>
  <c r="H17" i="11"/>
  <c r="H16" i="11"/>
  <c r="H15" i="11"/>
  <c r="H14" i="11"/>
  <c r="H13" i="11"/>
  <c r="H12" i="11"/>
  <c r="H11" i="11"/>
  <c r="H10" i="11"/>
  <c r="H9" i="11"/>
  <c r="H8" i="11"/>
  <c r="H7" i="11"/>
  <c r="H6" i="11"/>
  <c r="H5" i="11"/>
  <c r="H4" i="11"/>
  <c r="H3" i="11"/>
  <c r="E18" i="6"/>
  <c r="E17" i="6"/>
  <c r="E16" i="6"/>
  <c r="E15" i="6"/>
  <c r="E14" i="6"/>
  <c r="E13" i="6"/>
  <c r="E12" i="6"/>
  <c r="E11" i="6"/>
  <c r="E10" i="6"/>
  <c r="E9" i="6"/>
  <c r="E8" i="6"/>
  <c r="E7" i="6"/>
  <c r="E6" i="6"/>
  <c r="E5" i="6"/>
  <c r="E4" i="6"/>
  <c r="E3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5" i="6"/>
  <c r="H4" i="6"/>
  <c r="H3" i="6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4" i="5"/>
  <c r="H3" i="5"/>
  <c r="K9" i="5"/>
  <c r="K18" i="5"/>
  <c r="K17" i="5"/>
  <c r="K16" i="5"/>
  <c r="K15" i="5"/>
  <c r="K14" i="5"/>
  <c r="K13" i="5"/>
  <c r="K12" i="5"/>
  <c r="K11" i="5"/>
  <c r="K10" i="5"/>
  <c r="K7" i="5"/>
  <c r="K6" i="5"/>
  <c r="K5" i="5"/>
  <c r="K4" i="5"/>
  <c r="K3" i="5"/>
  <c r="O17" i="5"/>
  <c r="O3" i="5"/>
  <c r="G19" i="11"/>
  <c r="F19" i="11"/>
  <c r="D19" i="11"/>
  <c r="C19" i="11"/>
  <c r="E19" i="11" s="1"/>
  <c r="B19" i="11"/>
  <c r="K4" i="6"/>
  <c r="K6" i="6"/>
  <c r="K7" i="6"/>
  <c r="K9" i="6"/>
  <c r="K11" i="6"/>
  <c r="K14" i="6"/>
  <c r="K15" i="6"/>
  <c r="K5" i="11"/>
  <c r="K7" i="11"/>
  <c r="K8" i="11"/>
  <c r="K11" i="11"/>
  <c r="K12" i="11"/>
  <c r="K13" i="11"/>
  <c r="K15" i="11"/>
  <c r="K17" i="11"/>
  <c r="K5" i="12"/>
  <c r="K8" i="12"/>
  <c r="K10" i="12"/>
  <c r="K11" i="12"/>
  <c r="K12" i="12"/>
  <c r="K14" i="12"/>
  <c r="K15" i="12"/>
  <c r="K5" i="13"/>
  <c r="K7" i="13"/>
  <c r="K8" i="13"/>
  <c r="K9" i="13"/>
  <c r="K13" i="13"/>
  <c r="K15" i="13"/>
  <c r="K5" i="14"/>
  <c r="K10" i="14"/>
  <c r="K12" i="14"/>
  <c r="K13" i="14"/>
  <c r="K15" i="14"/>
  <c r="K16" i="14"/>
  <c r="K17" i="14"/>
  <c r="K5" i="15"/>
  <c r="K6" i="15"/>
  <c r="K7" i="15"/>
  <c r="K10" i="15"/>
  <c r="K12" i="15"/>
  <c r="K14" i="15"/>
  <c r="K16" i="15"/>
  <c r="K4" i="16"/>
  <c r="K5" i="16"/>
  <c r="K6" i="16"/>
  <c r="K7" i="16"/>
  <c r="K8" i="16"/>
  <c r="K9" i="16"/>
  <c r="K10" i="16"/>
  <c r="K12" i="16"/>
  <c r="K13" i="16"/>
  <c r="K15" i="16"/>
  <c r="K16" i="16"/>
  <c r="K17" i="16"/>
  <c r="K18" i="16"/>
  <c r="K4" i="17"/>
  <c r="K5" i="17"/>
  <c r="K7" i="17"/>
  <c r="K8" i="17"/>
  <c r="K10" i="17"/>
  <c r="K11" i="17"/>
  <c r="K12" i="17"/>
  <c r="K14" i="17"/>
  <c r="K15" i="17"/>
  <c r="K16" i="17"/>
  <c r="K17" i="17"/>
  <c r="K7" i="18"/>
  <c r="K10" i="18"/>
  <c r="K17" i="18"/>
  <c r="K18" i="18"/>
  <c r="K5" i="19"/>
  <c r="K6" i="19"/>
  <c r="K7" i="19"/>
  <c r="K8" i="19"/>
  <c r="K10" i="19"/>
  <c r="K12" i="19"/>
  <c r="K13" i="19"/>
  <c r="K16" i="19"/>
  <c r="K17" i="19"/>
  <c r="K4" i="20"/>
  <c r="K5" i="20"/>
  <c r="K6" i="20"/>
  <c r="K7" i="20"/>
  <c r="K8" i="20"/>
  <c r="K10" i="20"/>
  <c r="K11" i="20"/>
  <c r="K12" i="20"/>
  <c r="K13" i="20"/>
  <c r="K14" i="20"/>
  <c r="K15" i="20"/>
  <c r="K16" i="20"/>
  <c r="M4" i="5"/>
  <c r="M4" i="6" s="1"/>
  <c r="M4" i="11" s="1"/>
  <c r="M4" i="12" s="1"/>
  <c r="M4" i="13" s="1"/>
  <c r="M4" i="15" s="1"/>
  <c r="M4" i="16" s="1"/>
  <c r="M4" i="17" s="1"/>
  <c r="M4" i="18" s="1"/>
  <c r="M4" i="19" s="1"/>
  <c r="M4" i="20" s="1"/>
  <c r="N4" i="5"/>
  <c r="O4" i="5" s="1"/>
  <c r="N6" i="5"/>
  <c r="O6" i="5" s="1"/>
  <c r="N7" i="5"/>
  <c r="M8" i="5"/>
  <c r="M8" i="6" s="1"/>
  <c r="M8" i="11" s="1"/>
  <c r="M8" i="12" s="1"/>
  <c r="M8" i="13" s="1"/>
  <c r="M8" i="15" s="1"/>
  <c r="M8" i="16" s="1"/>
  <c r="M8" i="17" s="1"/>
  <c r="M9" i="5"/>
  <c r="M9" i="6" s="1"/>
  <c r="M9" i="11" s="1"/>
  <c r="M9" i="12" s="1"/>
  <c r="M9" i="13" s="1"/>
  <c r="M11" i="5"/>
  <c r="M13" i="5"/>
  <c r="M13" i="6" s="1"/>
  <c r="M13" i="11" s="1"/>
  <c r="N13" i="5"/>
  <c r="M15" i="5"/>
  <c r="M15" i="6" s="1"/>
  <c r="M15" i="11" s="1"/>
  <c r="M16" i="5"/>
  <c r="N18" i="5"/>
  <c r="O18" i="5" s="1"/>
  <c r="J19" i="13"/>
  <c r="J21" i="13" s="1"/>
  <c r="K3" i="15"/>
  <c r="K3" i="17"/>
  <c r="N3" i="5"/>
  <c r="K3" i="18"/>
  <c r="K9" i="20"/>
  <c r="D19" i="16"/>
  <c r="D21" i="16" s="1"/>
  <c r="C19" i="16"/>
  <c r="C21" i="16" s="1"/>
  <c r="B19" i="14"/>
  <c r="B21" i="14" s="1"/>
  <c r="C19" i="14"/>
  <c r="C21" i="14" s="1"/>
  <c r="D19" i="14"/>
  <c r="D21" i="14" s="1"/>
  <c r="F19" i="14"/>
  <c r="G19" i="14"/>
  <c r="G21" i="14" s="1"/>
  <c r="G19" i="16"/>
  <c r="G21" i="16" s="1"/>
  <c r="F19" i="16"/>
  <c r="F21" i="16" s="1"/>
  <c r="B19" i="16"/>
  <c r="B21" i="16" s="1"/>
  <c r="G19" i="15"/>
  <c r="G21" i="15" s="1"/>
  <c r="F19" i="12"/>
  <c r="F21" i="12" s="1"/>
  <c r="F19" i="6"/>
  <c r="H19" i="6" s="1"/>
  <c r="F19" i="17"/>
  <c r="F21" i="17" s="1"/>
  <c r="C19" i="5"/>
  <c r="B19" i="5"/>
  <c r="B22" i="5" s="1"/>
  <c r="K16" i="6"/>
  <c r="N16" i="5"/>
  <c r="F19" i="5"/>
  <c r="F19" i="13"/>
  <c r="F19" i="15"/>
  <c r="F21" i="15" s="1"/>
  <c r="G19" i="5"/>
  <c r="G19" i="6"/>
  <c r="G19" i="12"/>
  <c r="G21" i="12" s="1"/>
  <c r="G19" i="13"/>
  <c r="C19" i="6"/>
  <c r="C21" i="6" s="1"/>
  <c r="C19" i="12"/>
  <c r="C19" i="15"/>
  <c r="D19" i="5"/>
  <c r="D22" i="5" s="1"/>
  <c r="D19" i="6"/>
  <c r="D21" i="6" s="1"/>
  <c r="D19" i="12"/>
  <c r="D19" i="13"/>
  <c r="D21" i="13" s="1"/>
  <c r="D19" i="15"/>
  <c r="D21" i="15" s="1"/>
  <c r="B19" i="18"/>
  <c r="B21" i="18" s="1"/>
  <c r="G19" i="18"/>
  <c r="G21" i="18" s="1"/>
  <c r="F19" i="18"/>
  <c r="F21" i="18" s="1"/>
  <c r="D19" i="18"/>
  <c r="D21" i="18" s="1"/>
  <c r="C19" i="18"/>
  <c r="C21" i="18" s="1"/>
  <c r="K18" i="12"/>
  <c r="M18" i="5"/>
  <c r="L5" i="5"/>
  <c r="L9" i="5"/>
  <c r="L9" i="6" s="1"/>
  <c r="L9" i="11" s="1"/>
  <c r="L9" i="12" s="1"/>
  <c r="L9" i="13" s="1"/>
  <c r="L9" i="14" s="1"/>
  <c r="L9" i="15" s="1"/>
  <c r="L9" i="16" s="1"/>
  <c r="L9" i="17" s="1"/>
  <c r="L9" i="18" s="1"/>
  <c r="L9" i="19" s="1"/>
  <c r="L9" i="20" s="1"/>
  <c r="L11" i="5"/>
  <c r="L11" i="6" s="1"/>
  <c r="L11" i="11" s="1"/>
  <c r="L11" i="12" s="1"/>
  <c r="L11" i="13" s="1"/>
  <c r="L11" i="14" s="1"/>
  <c r="L11" i="15" s="1"/>
  <c r="L11" i="16" s="1"/>
  <c r="L11" i="17" s="1"/>
  <c r="L11" i="18" s="1"/>
  <c r="L11" i="19" s="1"/>
  <c r="L11" i="20" s="1"/>
  <c r="L15" i="5"/>
  <c r="L15" i="6" s="1"/>
  <c r="L15" i="11" s="1"/>
  <c r="L15" i="12" s="1"/>
  <c r="L15" i="13" s="1"/>
  <c r="L15" i="14" s="1"/>
  <c r="L15" i="15" s="1"/>
  <c r="L15" i="16" s="1"/>
  <c r="L15" i="17" s="1"/>
  <c r="L15" i="18" s="1"/>
  <c r="L15" i="19" s="1"/>
  <c r="L15" i="20" s="1"/>
  <c r="L18" i="5"/>
  <c r="L18" i="6" s="1"/>
  <c r="L18" i="11" s="1"/>
  <c r="L18" i="12" s="1"/>
  <c r="L18" i="13" s="1"/>
  <c r="L18" i="14"/>
  <c r="L18" i="15" s="1"/>
  <c r="L18" i="16" s="1"/>
  <c r="L18" i="17" s="1"/>
  <c r="L18" i="18" s="1"/>
  <c r="L18" i="19" s="1"/>
  <c r="L18" i="20" s="1"/>
  <c r="L13" i="5"/>
  <c r="L13" i="6"/>
  <c r="L13" i="11" s="1"/>
  <c r="L13" i="12" s="1"/>
  <c r="L13" i="13" s="1"/>
  <c r="L13" i="14" s="1"/>
  <c r="L13" i="15" s="1"/>
  <c r="L13" i="16" s="1"/>
  <c r="L13" i="17" s="1"/>
  <c r="L13" i="18" s="1"/>
  <c r="L13" i="19" s="1"/>
  <c r="L13" i="20" s="1"/>
  <c r="K13" i="15"/>
  <c r="L16" i="5"/>
  <c r="L16" i="6" s="1"/>
  <c r="L16" i="11" s="1"/>
  <c r="L16" i="12" s="1"/>
  <c r="L16" i="13" s="1"/>
  <c r="L16" i="14" s="1"/>
  <c r="L16" i="15" s="1"/>
  <c r="L16" i="16" s="1"/>
  <c r="L16" i="17" s="1"/>
  <c r="L16" i="18" s="1"/>
  <c r="L16" i="19" s="1"/>
  <c r="L16" i="20" s="1"/>
  <c r="L8" i="5"/>
  <c r="L8" i="6" s="1"/>
  <c r="L8" i="11" s="1"/>
  <c r="L8" i="12" s="1"/>
  <c r="L8" i="13" s="1"/>
  <c r="L8" i="14" s="1"/>
  <c r="L8" i="15" s="1"/>
  <c r="L8" i="16" s="1"/>
  <c r="L8" i="17" s="1"/>
  <c r="L8" i="18" s="1"/>
  <c r="L8" i="19" s="1"/>
  <c r="L8" i="20" s="1"/>
  <c r="L7" i="5"/>
  <c r="L7" i="6" s="1"/>
  <c r="L7" i="11" s="1"/>
  <c r="L7" i="12"/>
  <c r="L7" i="13" s="1"/>
  <c r="L7" i="14" s="1"/>
  <c r="L7" i="15" s="1"/>
  <c r="L7" i="16" s="1"/>
  <c r="L7" i="17" s="1"/>
  <c r="L7" i="18" s="1"/>
  <c r="L7" i="19" s="1"/>
  <c r="L7" i="20" s="1"/>
  <c r="L12" i="5"/>
  <c r="L12" i="6" s="1"/>
  <c r="L12" i="11" s="1"/>
  <c r="L12" i="12" s="1"/>
  <c r="L12" i="13" s="1"/>
  <c r="L12" i="14" s="1"/>
  <c r="L12" i="15" s="1"/>
  <c r="L12" i="16" s="1"/>
  <c r="L12" i="17" s="1"/>
  <c r="L12" i="18" s="1"/>
  <c r="L12" i="19" s="1"/>
  <c r="L12" i="20" s="1"/>
  <c r="K12" i="13"/>
  <c r="M17" i="5"/>
  <c r="M17" i="6"/>
  <c r="M17" i="11" s="1"/>
  <c r="L17" i="5"/>
  <c r="L17" i="6" s="1"/>
  <c r="L17" i="11" s="1"/>
  <c r="L17" i="12" s="1"/>
  <c r="L17" i="13" s="1"/>
  <c r="L17" i="14" s="1"/>
  <c r="L17" i="15" s="1"/>
  <c r="L17" i="16" s="1"/>
  <c r="L17" i="17" s="1"/>
  <c r="L17" i="18" s="1"/>
  <c r="L17" i="19" s="1"/>
  <c r="L17" i="20" s="1"/>
  <c r="M10" i="5"/>
  <c r="M10" i="6" s="1"/>
  <c r="M10" i="11" s="1"/>
  <c r="M10" i="12" s="1"/>
  <c r="M10" i="13" s="1"/>
  <c r="M10" i="14" s="1"/>
  <c r="K4" i="12"/>
  <c r="L10" i="5"/>
  <c r="L10" i="6"/>
  <c r="L10" i="11" s="1"/>
  <c r="L10" i="12" s="1"/>
  <c r="L10" i="13" s="1"/>
  <c r="L10" i="14" s="1"/>
  <c r="L10" i="15" s="1"/>
  <c r="L10" i="16" s="1"/>
  <c r="L10" i="17" s="1"/>
  <c r="L10" i="18" s="1"/>
  <c r="L10" i="19" s="1"/>
  <c r="L10" i="20" s="1"/>
  <c r="L4" i="5"/>
  <c r="L6" i="5"/>
  <c r="L6" i="6" s="1"/>
  <c r="L6" i="11" s="1"/>
  <c r="L3" i="5"/>
  <c r="L3" i="6" s="1"/>
  <c r="K8" i="6"/>
  <c r="N8" i="5"/>
  <c r="N8" i="6" s="1"/>
  <c r="B19" i="17"/>
  <c r="B21" i="17" s="1"/>
  <c r="B19" i="15"/>
  <c r="B21" i="15" s="1"/>
  <c r="B19" i="12"/>
  <c r="B21" i="12" s="1"/>
  <c r="B19" i="6"/>
  <c r="L14" i="5"/>
  <c r="L14" i="6" s="1"/>
  <c r="L14" i="11" s="1"/>
  <c r="L14" i="12" s="1"/>
  <c r="L14" i="13" s="1"/>
  <c r="L14" i="14" s="1"/>
  <c r="L14" i="15" s="1"/>
  <c r="L14" i="16" s="1"/>
  <c r="L14" i="17" s="1"/>
  <c r="L14" i="18" s="1"/>
  <c r="L14" i="19" s="1"/>
  <c r="L14" i="20" s="1"/>
  <c r="G19" i="17"/>
  <c r="G21" i="17" s="1"/>
  <c r="D19" i="17"/>
  <c r="D21" i="17" s="1"/>
  <c r="C19" i="17"/>
  <c r="C21" i="17" s="1"/>
  <c r="B19" i="19"/>
  <c r="B21" i="19" s="1"/>
  <c r="G19" i="19"/>
  <c r="F19" i="19"/>
  <c r="F21" i="19" s="1"/>
  <c r="D19" i="19"/>
  <c r="C19" i="19"/>
  <c r="B19" i="20"/>
  <c r="B21" i="20" s="1"/>
  <c r="G19" i="20"/>
  <c r="G21" i="20" s="1"/>
  <c r="F19" i="20"/>
  <c r="F21" i="20" s="1"/>
  <c r="D19" i="20"/>
  <c r="D21" i="20" s="1"/>
  <c r="C19" i="20"/>
  <c r="C21" i="20" s="1"/>
  <c r="L19" i="12"/>
  <c r="K18" i="17"/>
  <c r="K10" i="6"/>
  <c r="K18" i="11"/>
  <c r="K16" i="11"/>
  <c r="K18" i="15"/>
  <c r="K4" i="11"/>
  <c r="N14" i="5"/>
  <c r="O14" i="5" s="1"/>
  <c r="K9" i="12"/>
  <c r="K6" i="13"/>
  <c r="N12" i="5"/>
  <c r="K6" i="17"/>
  <c r="M14" i="5"/>
  <c r="K8" i="15"/>
  <c r="K10" i="13"/>
  <c r="K16" i="12"/>
  <c r="K16" i="13"/>
  <c r="K17" i="13"/>
  <c r="K4" i="18"/>
  <c r="N5" i="5"/>
  <c r="O5" i="5" s="1"/>
  <c r="N16" i="6"/>
  <c r="G22" i="5"/>
  <c r="N17" i="5"/>
  <c r="N9" i="5"/>
  <c r="N9" i="6" s="1"/>
  <c r="K13" i="6"/>
  <c r="K6" i="12"/>
  <c r="K4" i="14"/>
  <c r="K11" i="14"/>
  <c r="K9" i="15"/>
  <c r="K18" i="20"/>
  <c r="J19" i="5"/>
  <c r="J19" i="12"/>
  <c r="J21" i="12" s="1"/>
  <c r="K14" i="11"/>
  <c r="K4" i="13"/>
  <c r="K8" i="14"/>
  <c r="K14" i="14"/>
  <c r="N11" i="5"/>
  <c r="N10" i="5"/>
  <c r="K11" i="16"/>
  <c r="K15" i="15"/>
  <c r="K18" i="13"/>
  <c r="K6" i="11"/>
  <c r="K14" i="19"/>
  <c r="K8" i="5"/>
  <c r="J19" i="14"/>
  <c r="J21" i="14" s="1"/>
  <c r="K7" i="14"/>
  <c r="K3" i="13"/>
  <c r="K7" i="12"/>
  <c r="K5" i="6"/>
  <c r="K3" i="6"/>
  <c r="K17" i="6"/>
  <c r="N10" i="6"/>
  <c r="C22" i="5"/>
  <c r="E19" i="5"/>
  <c r="M18" i="6"/>
  <c r="M18" i="11" s="1"/>
  <c r="M18" i="12" s="1"/>
  <c r="M18" i="13" s="1"/>
  <c r="M18" i="14" s="1"/>
  <c r="M18" i="15" s="1"/>
  <c r="M18" i="16" s="1"/>
  <c r="M18" i="17" s="1"/>
  <c r="L5" i="6"/>
  <c r="L5" i="11" s="1"/>
  <c r="L5" i="12" s="1"/>
  <c r="L5" i="13" s="1"/>
  <c r="L5" i="14" s="1"/>
  <c r="L5" i="15" s="1"/>
  <c r="L5" i="16" s="1"/>
  <c r="L5" i="17" s="1"/>
  <c r="L5" i="18" s="1"/>
  <c r="L5" i="19" s="1"/>
  <c r="L5" i="20" s="1"/>
  <c r="M7" i="5"/>
  <c r="M7" i="6" s="1"/>
  <c r="M7" i="11" s="1"/>
  <c r="M5" i="5"/>
  <c r="M5" i="6" s="1"/>
  <c r="M5" i="11" s="1"/>
  <c r="M5" i="12" s="1"/>
  <c r="M5" i="13" s="1"/>
  <c r="M5" i="15" s="1"/>
  <c r="M5" i="16" s="1"/>
  <c r="M5" i="17" s="1"/>
  <c r="K3" i="11"/>
  <c r="K10" i="11"/>
  <c r="I19" i="11"/>
  <c r="E19" i="12"/>
  <c r="K17" i="12"/>
  <c r="H19" i="15"/>
  <c r="M3" i="5"/>
  <c r="L4" i="6"/>
  <c r="M14" i="6"/>
  <c r="M14" i="11" s="1"/>
  <c r="M14" i="12" s="1"/>
  <c r="H19" i="17"/>
  <c r="N17" i="6"/>
  <c r="O17" i="6" s="1"/>
  <c r="M6" i="5"/>
  <c r="M6" i="6" s="1"/>
  <c r="M6" i="11" s="1"/>
  <c r="M6" i="12" s="1"/>
  <c r="M6" i="13" s="1"/>
  <c r="M6" i="15" s="1"/>
  <c r="M6" i="16" s="1"/>
  <c r="M6" i="17" s="1"/>
  <c r="K18" i="19"/>
  <c r="K11" i="19"/>
  <c r="K18" i="14"/>
  <c r="K3" i="12"/>
  <c r="I19" i="6"/>
  <c r="K4" i="19"/>
  <c r="K14" i="16"/>
  <c r="K13" i="18"/>
  <c r="K6" i="14"/>
  <c r="K13" i="17"/>
  <c r="K11" i="15"/>
  <c r="K9" i="14"/>
  <c r="K11" i="13"/>
  <c r="N5" i="6"/>
  <c r="L4" i="11"/>
  <c r="L4" i="12" s="1"/>
  <c r="L4" i="13" s="1"/>
  <c r="L4" i="14" s="1"/>
  <c r="L4" i="15" s="1"/>
  <c r="L4" i="16" s="1"/>
  <c r="L4" i="17" s="1"/>
  <c r="L4" i="18" s="1"/>
  <c r="L4" i="19" s="1"/>
  <c r="L4" i="20" s="1"/>
  <c r="N5" i="11"/>
  <c r="I19" i="16"/>
  <c r="I21" i="16" s="1"/>
  <c r="K3" i="16"/>
  <c r="J19" i="16"/>
  <c r="J21" i="16" s="1"/>
  <c r="H19" i="16"/>
  <c r="E19" i="19" l="1"/>
  <c r="I19" i="19"/>
  <c r="I21" i="19" s="1"/>
  <c r="I19" i="17"/>
  <c r="I21" i="17" s="1"/>
  <c r="E19" i="16"/>
  <c r="K19" i="16"/>
  <c r="I19" i="15"/>
  <c r="I21" i="15" s="1"/>
  <c r="J19" i="15"/>
  <c r="J21" i="15" s="1"/>
  <c r="H19" i="14"/>
  <c r="M10" i="15"/>
  <c r="M10" i="16" s="1"/>
  <c r="M10" i="17" s="1"/>
  <c r="M10" i="18" s="1"/>
  <c r="M10" i="19" s="1"/>
  <c r="M10" i="20" s="1"/>
  <c r="M9" i="15"/>
  <c r="M9" i="16" s="1"/>
  <c r="H19" i="12"/>
  <c r="L3" i="13"/>
  <c r="L3" i="14" s="1"/>
  <c r="H19" i="11"/>
  <c r="B22" i="6"/>
  <c r="O5" i="11"/>
  <c r="N11" i="6"/>
  <c r="E19" i="6"/>
  <c r="H19" i="13"/>
  <c r="C21" i="15"/>
  <c r="N13" i="6"/>
  <c r="O7" i="5"/>
  <c r="E19" i="14"/>
  <c r="F22" i="5"/>
  <c r="O8" i="5"/>
  <c r="O9" i="5"/>
  <c r="F21" i="14"/>
  <c r="O10" i="5"/>
  <c r="O11" i="5"/>
  <c r="J19" i="19"/>
  <c r="J21" i="19" s="1"/>
  <c r="H19" i="5"/>
  <c r="O13" i="5"/>
  <c r="C22" i="6"/>
  <c r="O16" i="5"/>
  <c r="G21" i="19"/>
  <c r="H19" i="19"/>
  <c r="K3" i="19"/>
  <c r="H19" i="20"/>
  <c r="J19" i="20"/>
  <c r="J21" i="20" s="1"/>
  <c r="K16" i="18"/>
  <c r="K15" i="18"/>
  <c r="K14" i="18"/>
  <c r="M5" i="18"/>
  <c r="M5" i="19" s="1"/>
  <c r="M5" i="20" s="1"/>
  <c r="K9" i="18"/>
  <c r="H19" i="18"/>
  <c r="M18" i="18"/>
  <c r="M18" i="19" s="1"/>
  <c r="M18" i="20" s="1"/>
  <c r="K5" i="18"/>
  <c r="K11" i="18"/>
  <c r="M8" i="18"/>
  <c r="M8" i="19" s="1"/>
  <c r="M8" i="20" s="1"/>
  <c r="L24" i="14"/>
  <c r="L3" i="15"/>
  <c r="N14" i="6"/>
  <c r="N8" i="11"/>
  <c r="O8" i="6"/>
  <c r="N6" i="6"/>
  <c r="M15" i="12"/>
  <c r="M15" i="13" s="1"/>
  <c r="M15" i="14" s="1"/>
  <c r="M15" i="15" s="1"/>
  <c r="M15" i="16" s="1"/>
  <c r="M15" i="17" s="1"/>
  <c r="M15" i="18" s="1"/>
  <c r="M15" i="19" s="1"/>
  <c r="M15" i="20" s="1"/>
  <c r="I19" i="12"/>
  <c r="I21" i="12" s="1"/>
  <c r="M7" i="12"/>
  <c r="M7" i="13" s="1"/>
  <c r="M7" i="15" s="1"/>
  <c r="M7" i="16" s="1"/>
  <c r="M7" i="17" s="1"/>
  <c r="M7" i="18" s="1"/>
  <c r="M7" i="19" s="1"/>
  <c r="M7" i="20" s="1"/>
  <c r="E22" i="5"/>
  <c r="D22" i="6"/>
  <c r="I19" i="14"/>
  <c r="I21" i="14" s="1"/>
  <c r="H22" i="5"/>
  <c r="O10" i="6"/>
  <c r="M6" i="18"/>
  <c r="M6" i="19" s="1"/>
  <c r="M6" i="20" s="1"/>
  <c r="K6" i="18"/>
  <c r="I19" i="18"/>
  <c r="I21" i="18" s="1"/>
  <c r="K14" i="13"/>
  <c r="I19" i="13"/>
  <c r="I21" i="13" s="1"/>
  <c r="M14" i="13"/>
  <c r="M14" i="14" s="1"/>
  <c r="M14" i="15" s="1"/>
  <c r="M14" i="16" s="1"/>
  <c r="M14" i="17" s="1"/>
  <c r="M14" i="18" s="1"/>
  <c r="M14" i="19" s="1"/>
  <c r="M14" i="20" s="1"/>
  <c r="O9" i="6"/>
  <c r="N13" i="11"/>
  <c r="O13" i="6"/>
  <c r="L22" i="13"/>
  <c r="L24" i="13" s="1"/>
  <c r="M12" i="5"/>
  <c r="O12" i="5" s="1"/>
  <c r="I19" i="5"/>
  <c r="N4" i="6"/>
  <c r="P4" i="5"/>
  <c r="M13" i="12"/>
  <c r="M13" i="13" s="1"/>
  <c r="K13" i="12"/>
  <c r="L22" i="11"/>
  <c r="L6" i="12"/>
  <c r="L6" i="13" s="1"/>
  <c r="L6" i="14" s="1"/>
  <c r="L6" i="15" s="1"/>
  <c r="L6" i="16" s="1"/>
  <c r="L6" i="17" s="1"/>
  <c r="L6" i="18" s="1"/>
  <c r="L6" i="19" s="1"/>
  <c r="L6" i="20" s="1"/>
  <c r="K12" i="18"/>
  <c r="J19" i="18"/>
  <c r="J21" i="18" s="1"/>
  <c r="J19" i="6"/>
  <c r="K12" i="6"/>
  <c r="N12" i="6"/>
  <c r="L22" i="12"/>
  <c r="L24" i="12" s="1"/>
  <c r="J19" i="17"/>
  <c r="J21" i="17" s="1"/>
  <c r="E19" i="17"/>
  <c r="N3" i="6"/>
  <c r="M11" i="6"/>
  <c r="N5" i="12"/>
  <c r="E19" i="18"/>
  <c r="L22" i="6"/>
  <c r="M13" i="14"/>
  <c r="M13" i="15" s="1"/>
  <c r="M13" i="16" s="1"/>
  <c r="M13" i="17" s="1"/>
  <c r="M13" i="18" s="1"/>
  <c r="M13" i="19" s="1"/>
  <c r="M13" i="20" s="1"/>
  <c r="M16" i="6"/>
  <c r="K17" i="20"/>
  <c r="K4" i="15"/>
  <c r="K18" i="6"/>
  <c r="N18" i="6"/>
  <c r="N15" i="5"/>
  <c r="O15" i="5" s="1"/>
  <c r="K9" i="19"/>
  <c r="I19" i="20"/>
  <c r="I21" i="20" s="1"/>
  <c r="K9" i="11"/>
  <c r="N9" i="11"/>
  <c r="J19" i="11"/>
  <c r="M3" i="6"/>
  <c r="E19" i="15"/>
  <c r="K9" i="17"/>
  <c r="M9" i="17"/>
  <c r="M9" i="18" s="1"/>
  <c r="M9" i="19" s="1"/>
  <c r="M9" i="20" s="1"/>
  <c r="K17" i="15"/>
  <c r="M17" i="12"/>
  <c r="M17" i="13" s="1"/>
  <c r="M17" i="14" s="1"/>
  <c r="M17" i="15" s="1"/>
  <c r="M17" i="16" s="1"/>
  <c r="M17" i="17" s="1"/>
  <c r="M17" i="18" s="1"/>
  <c r="M17" i="19" s="1"/>
  <c r="M17" i="20" s="1"/>
  <c r="K3" i="14"/>
  <c r="N7" i="6"/>
  <c r="K15" i="19"/>
  <c r="N10" i="11"/>
  <c r="B22" i="11"/>
  <c r="N17" i="11"/>
  <c r="L22" i="5"/>
  <c r="O5" i="6"/>
  <c r="E19" i="20"/>
  <c r="G22" i="6"/>
  <c r="N16" i="11"/>
  <c r="K19" i="19" l="1"/>
  <c r="K19" i="15"/>
  <c r="N22" i="5"/>
  <c r="C22" i="11"/>
  <c r="K19" i="13"/>
  <c r="N11" i="11"/>
  <c r="N11" i="12" s="1"/>
  <c r="F22" i="6"/>
  <c r="N11" i="13"/>
  <c r="N12" i="11"/>
  <c r="O12" i="6"/>
  <c r="N8" i="12"/>
  <c r="O8" i="11"/>
  <c r="O16" i="6"/>
  <c r="M16" i="11"/>
  <c r="M16" i="12" s="1"/>
  <c r="M16" i="13" s="1"/>
  <c r="M16" i="14" s="1"/>
  <c r="M16" i="15" s="1"/>
  <c r="M16" i="16" s="1"/>
  <c r="M16" i="17" s="1"/>
  <c r="M16" i="18" s="1"/>
  <c r="M16" i="19" s="1"/>
  <c r="M16" i="20" s="1"/>
  <c r="K19" i="18"/>
  <c r="K19" i="5"/>
  <c r="K19" i="6"/>
  <c r="N17" i="12"/>
  <c r="O17" i="11"/>
  <c r="O5" i="12"/>
  <c r="N5" i="13"/>
  <c r="K19" i="14"/>
  <c r="F22" i="11"/>
  <c r="B22" i="12"/>
  <c r="B24" i="12" s="1"/>
  <c r="N15" i="6"/>
  <c r="N22" i="6" s="1"/>
  <c r="N13" i="12"/>
  <c r="O13" i="11"/>
  <c r="M12" i="6"/>
  <c r="M12" i="11" s="1"/>
  <c r="M12" i="12" s="1"/>
  <c r="M12" i="13" s="1"/>
  <c r="M12" i="14" s="1"/>
  <c r="M12" i="15" s="1"/>
  <c r="M12" i="16" s="1"/>
  <c r="M12" i="17" s="1"/>
  <c r="M12" i="18" s="1"/>
  <c r="M12" i="19" s="1"/>
  <c r="M12" i="20" s="1"/>
  <c r="O10" i="11"/>
  <c r="N10" i="12"/>
  <c r="N14" i="11"/>
  <c r="O14" i="6"/>
  <c r="K19" i="20"/>
  <c r="N18" i="11"/>
  <c r="O18" i="6"/>
  <c r="M11" i="11"/>
  <c r="O11" i="6"/>
  <c r="D22" i="11"/>
  <c r="E22" i="6"/>
  <c r="N6" i="11"/>
  <c r="O6" i="6"/>
  <c r="G22" i="11"/>
  <c r="M22" i="5"/>
  <c r="L3" i="16"/>
  <c r="L22" i="15"/>
  <c r="L24" i="15" s="1"/>
  <c r="N7" i="11"/>
  <c r="O7" i="6"/>
  <c r="O22" i="5"/>
  <c r="P22" i="5"/>
  <c r="K19" i="12"/>
  <c r="O9" i="11"/>
  <c r="N9" i="12"/>
  <c r="P4" i="6"/>
  <c r="O4" i="6"/>
  <c r="N4" i="11"/>
  <c r="N16" i="12"/>
  <c r="M22" i="6"/>
  <c r="M3" i="11"/>
  <c r="O3" i="6"/>
  <c r="N3" i="11"/>
  <c r="K19" i="11"/>
  <c r="K19" i="17"/>
  <c r="O16" i="11" l="1"/>
  <c r="C22" i="12"/>
  <c r="H22" i="6"/>
  <c r="N3" i="12"/>
  <c r="P3" i="12" s="1"/>
  <c r="O3" i="11"/>
  <c r="N13" i="13"/>
  <c r="O13" i="12"/>
  <c r="D22" i="12"/>
  <c r="E22" i="11"/>
  <c r="M11" i="12"/>
  <c r="O11" i="11"/>
  <c r="O15" i="6"/>
  <c r="N15" i="11"/>
  <c r="O16" i="12"/>
  <c r="N16" i="13"/>
  <c r="F22" i="12"/>
  <c r="F24" i="12" s="1"/>
  <c r="P22" i="6"/>
  <c r="O22" i="6"/>
  <c r="L22" i="16"/>
  <c r="L24" i="16" s="1"/>
  <c r="L3" i="17"/>
  <c r="O8" i="12"/>
  <c r="N8" i="13"/>
  <c r="O18" i="11"/>
  <c r="N18" i="12"/>
  <c r="N4" i="12"/>
  <c r="O4" i="11"/>
  <c r="N14" i="12"/>
  <c r="O14" i="11"/>
  <c r="M22" i="11"/>
  <c r="M3" i="12"/>
  <c r="B22" i="13"/>
  <c r="B24" i="13" s="1"/>
  <c r="O7" i="11"/>
  <c r="N7" i="12"/>
  <c r="N10" i="13"/>
  <c r="N10" i="14" s="1"/>
  <c r="P10" i="14" s="1"/>
  <c r="O10" i="12"/>
  <c r="O12" i="11"/>
  <c r="N12" i="12"/>
  <c r="O5" i="13"/>
  <c r="O17" i="12"/>
  <c r="N17" i="13"/>
  <c r="G22" i="12"/>
  <c r="G24" i="12" s="1"/>
  <c r="H22" i="11"/>
  <c r="N9" i="13"/>
  <c r="O9" i="12"/>
  <c r="N11" i="14"/>
  <c r="O6" i="11"/>
  <c r="N6" i="12"/>
  <c r="C22" i="13" l="1"/>
  <c r="O12" i="12"/>
  <c r="N12" i="13"/>
  <c r="O9" i="13"/>
  <c r="M11" i="13"/>
  <c r="O11" i="12"/>
  <c r="D22" i="13"/>
  <c r="D24" i="13" s="1"/>
  <c r="E22" i="12"/>
  <c r="N18" i="13"/>
  <c r="O18" i="12"/>
  <c r="N11" i="15"/>
  <c r="O15" i="11"/>
  <c r="N15" i="12"/>
  <c r="N22" i="12" s="1"/>
  <c r="N24" i="12" s="1"/>
  <c r="O8" i="13"/>
  <c r="G22" i="13"/>
  <c r="G24" i="13" s="1"/>
  <c r="H22" i="12"/>
  <c r="B22" i="14"/>
  <c r="B24" i="14" s="1"/>
  <c r="M22" i="12"/>
  <c r="M24" i="12" s="1"/>
  <c r="M3" i="13"/>
  <c r="N22" i="11"/>
  <c r="N4" i="13"/>
  <c r="O4" i="12"/>
  <c r="L3" i="18"/>
  <c r="L22" i="17"/>
  <c r="L24" i="17" s="1"/>
  <c r="O14" i="12"/>
  <c r="N14" i="13"/>
  <c r="F22" i="13"/>
  <c r="F24" i="13" s="1"/>
  <c r="O10" i="13"/>
  <c r="N7" i="13"/>
  <c r="O7" i="12"/>
  <c r="N17" i="14"/>
  <c r="O17" i="13"/>
  <c r="O13" i="13"/>
  <c r="N13" i="14"/>
  <c r="P13" i="14" s="1"/>
  <c r="N6" i="13"/>
  <c r="O6" i="12"/>
  <c r="N5" i="15"/>
  <c r="P5" i="15" s="1"/>
  <c r="O5" i="14"/>
  <c r="O16" i="13"/>
  <c r="N16" i="14"/>
  <c r="N3" i="13"/>
  <c r="P3" i="13" s="1"/>
  <c r="O3" i="12"/>
  <c r="C24" i="13" l="1"/>
  <c r="C22" i="14"/>
  <c r="N11" i="16"/>
  <c r="P22" i="12"/>
  <c r="O22" i="12"/>
  <c r="O7" i="13"/>
  <c r="O18" i="13"/>
  <c r="N18" i="14"/>
  <c r="F22" i="14"/>
  <c r="F24" i="14" s="1"/>
  <c r="D22" i="14"/>
  <c r="D24" i="14" s="1"/>
  <c r="E22" i="13"/>
  <c r="L22" i="18"/>
  <c r="L24" i="18" s="1"/>
  <c r="L3" i="20"/>
  <c r="O3" i="13"/>
  <c r="N3" i="14"/>
  <c r="P3" i="14" s="1"/>
  <c r="O5" i="15"/>
  <c r="N5" i="16"/>
  <c r="P5" i="16" s="1"/>
  <c r="N17" i="15"/>
  <c r="O17" i="14"/>
  <c r="O22" i="11"/>
  <c r="P22" i="11"/>
  <c r="G22" i="14"/>
  <c r="G24" i="14" s="1"/>
  <c r="H22" i="13"/>
  <c r="M11" i="14"/>
  <c r="O11" i="13"/>
  <c r="O10" i="14"/>
  <c r="N10" i="15"/>
  <c r="P10" i="15" s="1"/>
  <c r="O8" i="14"/>
  <c r="N8" i="15"/>
  <c r="O4" i="13"/>
  <c r="N16" i="15"/>
  <c r="O16" i="14"/>
  <c r="O6" i="13"/>
  <c r="O15" i="12"/>
  <c r="N15" i="13"/>
  <c r="O9" i="14"/>
  <c r="N9" i="15"/>
  <c r="P9" i="15" s="1"/>
  <c r="M22" i="13"/>
  <c r="M24" i="13" s="1"/>
  <c r="M3" i="14"/>
  <c r="B22" i="15"/>
  <c r="B24" i="15" s="1"/>
  <c r="N14" i="14"/>
  <c r="O14" i="13"/>
  <c r="O13" i="14"/>
  <c r="N13" i="15"/>
  <c r="P13" i="15" s="1"/>
  <c r="N12" i="14"/>
  <c r="O12" i="13"/>
  <c r="C24" i="14" l="1"/>
  <c r="C22" i="15"/>
  <c r="D22" i="15"/>
  <c r="D24" i="15" s="1"/>
  <c r="E22" i="14"/>
  <c r="F22" i="15"/>
  <c r="F24" i="15" s="1"/>
  <c r="N17" i="16"/>
  <c r="O17" i="15"/>
  <c r="O18" i="14"/>
  <c r="N18" i="15"/>
  <c r="O4" i="14"/>
  <c r="N4" i="15"/>
  <c r="O5" i="16"/>
  <c r="N5" i="17"/>
  <c r="P5" i="17" s="1"/>
  <c r="O6" i="14"/>
  <c r="N6" i="15"/>
  <c r="N14" i="15"/>
  <c r="P14" i="15" s="1"/>
  <c r="O14" i="14"/>
  <c r="O8" i="15"/>
  <c r="N8" i="16"/>
  <c r="N15" i="14"/>
  <c r="N22" i="14" s="1"/>
  <c r="N24" i="14" s="1"/>
  <c r="O15" i="13"/>
  <c r="O7" i="14"/>
  <c r="N7" i="15"/>
  <c r="N11" i="17"/>
  <c r="M24" i="14"/>
  <c r="M3" i="15"/>
  <c r="N3" i="15"/>
  <c r="P3" i="15" s="1"/>
  <c r="O3" i="14"/>
  <c r="N12" i="15"/>
  <c r="O12" i="14"/>
  <c r="N22" i="13"/>
  <c r="N24" i="13" s="1"/>
  <c r="M11" i="15"/>
  <c r="O11" i="14"/>
  <c r="G22" i="15"/>
  <c r="G24" i="15" s="1"/>
  <c r="H22" i="14"/>
  <c r="B22" i="16"/>
  <c r="B24" i="16" s="1"/>
  <c r="O16" i="15"/>
  <c r="N16" i="16"/>
  <c r="O9" i="15"/>
  <c r="N9" i="16"/>
  <c r="P9" i="16" s="1"/>
  <c r="O10" i="15"/>
  <c r="N10" i="16"/>
  <c r="P10" i="16" s="1"/>
  <c r="O13" i="15"/>
  <c r="N13" i="16"/>
  <c r="P13" i="16" s="1"/>
  <c r="L22" i="19"/>
  <c r="L24" i="19" s="1"/>
  <c r="L22" i="20"/>
  <c r="L24" i="20" s="1"/>
  <c r="C24" i="15" l="1"/>
  <c r="C22" i="16"/>
  <c r="P22" i="14"/>
  <c r="O22" i="14"/>
  <c r="G22" i="16"/>
  <c r="G24" i="16" s="1"/>
  <c r="H22" i="15"/>
  <c r="N11" i="18"/>
  <c r="P11" i="18" s="1"/>
  <c r="N18" i="16"/>
  <c r="O18" i="15"/>
  <c r="E22" i="15"/>
  <c r="D22" i="16"/>
  <c r="D24" i="16" s="1"/>
  <c r="P22" i="13"/>
  <c r="O22" i="13"/>
  <c r="O17" i="16"/>
  <c r="N17" i="17"/>
  <c r="O4" i="15"/>
  <c r="N4" i="16"/>
  <c r="P4" i="16" s="1"/>
  <c r="N8" i="17"/>
  <c r="O8" i="16"/>
  <c r="F22" i="16"/>
  <c r="F24" i="16" s="1"/>
  <c r="N7" i="16"/>
  <c r="O7" i="15"/>
  <c r="N10" i="17"/>
  <c r="P10" i="17" s="1"/>
  <c r="O10" i="16"/>
  <c r="O3" i="15"/>
  <c r="N3" i="16"/>
  <c r="P3" i="16" s="1"/>
  <c r="N5" i="18"/>
  <c r="P5" i="18" s="1"/>
  <c r="O5" i="17"/>
  <c r="M11" i="16"/>
  <c r="O11" i="15"/>
  <c r="N16" i="17"/>
  <c r="O16" i="16"/>
  <c r="O14" i="15"/>
  <c r="N14" i="16"/>
  <c r="P14" i="16" s="1"/>
  <c r="B22" i="17"/>
  <c r="B24" i="17" s="1"/>
  <c r="M22" i="15"/>
  <c r="M24" i="15" s="1"/>
  <c r="M3" i="16"/>
  <c r="N13" i="17"/>
  <c r="P13" i="17" s="1"/>
  <c r="O13" i="16"/>
  <c r="N9" i="17"/>
  <c r="P9" i="17" s="1"/>
  <c r="O9" i="16"/>
  <c r="O15" i="14"/>
  <c r="N15" i="15"/>
  <c r="O12" i="15"/>
  <c r="N12" i="16"/>
  <c r="N6" i="16"/>
  <c r="O6" i="15"/>
  <c r="C24" i="16" l="1"/>
  <c r="C22" i="17"/>
  <c r="O16" i="17"/>
  <c r="N16" i="18"/>
  <c r="D22" i="17"/>
  <c r="D24" i="17" s="1"/>
  <c r="E22" i="16"/>
  <c r="O5" i="18"/>
  <c r="N5" i="19"/>
  <c r="P5" i="19" s="1"/>
  <c r="N7" i="17"/>
  <c r="O7" i="16"/>
  <c r="O18" i="16"/>
  <c r="N18" i="17"/>
  <c r="F22" i="17"/>
  <c r="F24" i="17" s="1"/>
  <c r="M11" i="17"/>
  <c r="O11" i="16"/>
  <c r="O9" i="17"/>
  <c r="N9" i="18"/>
  <c r="P9" i="18" s="1"/>
  <c r="N13" i="18"/>
  <c r="P13" i="18" s="1"/>
  <c r="O13" i="17"/>
  <c r="N4" i="17"/>
  <c r="P4" i="17" s="1"/>
  <c r="O4" i="16"/>
  <c r="N22" i="16"/>
  <c r="N24" i="16" s="1"/>
  <c r="N3" i="17"/>
  <c r="P3" i="17" s="1"/>
  <c r="O3" i="16"/>
  <c r="O17" i="17"/>
  <c r="N17" i="18"/>
  <c r="P17" i="18" s="1"/>
  <c r="B22" i="18"/>
  <c r="B24" i="18" s="1"/>
  <c r="G22" i="17"/>
  <c r="G24" i="17" s="1"/>
  <c r="H22" i="16"/>
  <c r="N15" i="16"/>
  <c r="O15" i="15"/>
  <c r="N11" i="19"/>
  <c r="O12" i="16"/>
  <c r="N12" i="17"/>
  <c r="O10" i="17"/>
  <c r="N10" i="18"/>
  <c r="P10" i="18" s="1"/>
  <c r="O8" i="17"/>
  <c r="M3" i="17"/>
  <c r="M22" i="16"/>
  <c r="M24" i="16" s="1"/>
  <c r="N22" i="15"/>
  <c r="N24" i="15" s="1"/>
  <c r="N6" i="17"/>
  <c r="O6" i="16"/>
  <c r="O14" i="16"/>
  <c r="N14" i="17"/>
  <c r="P14" i="17" s="1"/>
  <c r="C24" i="17" l="1"/>
  <c r="C22" i="18"/>
  <c r="N7" i="18"/>
  <c r="P7" i="18" s="1"/>
  <c r="O7" i="17"/>
  <c r="N3" i="18"/>
  <c r="P3" i="18" s="1"/>
  <c r="O3" i="17"/>
  <c r="N4" i="18"/>
  <c r="P4" i="18" s="1"/>
  <c r="O4" i="17"/>
  <c r="N5" i="20"/>
  <c r="P5" i="20" s="1"/>
  <c r="O5" i="19"/>
  <c r="D22" i="18"/>
  <c r="D24" i="18" s="1"/>
  <c r="E22" i="17"/>
  <c r="O22" i="16"/>
  <c r="P22" i="16"/>
  <c r="H22" i="17"/>
  <c r="G22" i="18"/>
  <c r="G24" i="18" s="1"/>
  <c r="N18" i="18"/>
  <c r="O18" i="17"/>
  <c r="N6" i="18"/>
  <c r="P6" i="18" s="1"/>
  <c r="O6" i="17"/>
  <c r="P22" i="15"/>
  <c r="O22" i="15"/>
  <c r="M3" i="18"/>
  <c r="M22" i="17"/>
  <c r="M24" i="17" s="1"/>
  <c r="N16" i="19"/>
  <c r="O16" i="18"/>
  <c r="O13" i="18"/>
  <c r="N13" i="19"/>
  <c r="P13" i="19" s="1"/>
  <c r="B22" i="19"/>
  <c r="B24" i="19" s="1"/>
  <c r="O10" i="18"/>
  <c r="N10" i="19"/>
  <c r="P10" i="19" s="1"/>
  <c r="N17" i="19"/>
  <c r="P17" i="19" s="1"/>
  <c r="O17" i="18"/>
  <c r="M11" i="18"/>
  <c r="O11" i="17"/>
  <c r="N11" i="20"/>
  <c r="O15" i="16"/>
  <c r="N15" i="17"/>
  <c r="O9" i="18"/>
  <c r="N9" i="19"/>
  <c r="P9" i="19" s="1"/>
  <c r="O14" i="17"/>
  <c r="N14" i="18"/>
  <c r="P14" i="18" s="1"/>
  <c r="O12" i="17"/>
  <c r="N12" i="18"/>
  <c r="F22" i="18"/>
  <c r="F24" i="18" s="1"/>
  <c r="C24" i="18" l="1"/>
  <c r="C22" i="19"/>
  <c r="O14" i="18"/>
  <c r="N14" i="19"/>
  <c r="P14" i="19" s="1"/>
  <c r="N15" i="18"/>
  <c r="N22" i="18" s="1"/>
  <c r="N24" i="18" s="1"/>
  <c r="O15" i="17"/>
  <c r="N4" i="19"/>
  <c r="P4" i="19" s="1"/>
  <c r="O4" i="18"/>
  <c r="O10" i="19"/>
  <c r="N10" i="20"/>
  <c r="P10" i="20" s="1"/>
  <c r="D22" i="19"/>
  <c r="D24" i="19" s="1"/>
  <c r="E22" i="18"/>
  <c r="B22" i="20"/>
  <c r="B24" i="20" s="1"/>
  <c r="N22" i="17"/>
  <c r="N24" i="17" s="1"/>
  <c r="N6" i="19"/>
  <c r="P6" i="19" s="1"/>
  <c r="O6" i="18"/>
  <c r="H22" i="18"/>
  <c r="G22" i="19"/>
  <c r="G24" i="19" s="1"/>
  <c r="O3" i="18"/>
  <c r="N3" i="19"/>
  <c r="N9" i="20"/>
  <c r="P9" i="20" s="1"/>
  <c r="O9" i="19"/>
  <c r="N13" i="20"/>
  <c r="P13" i="20" s="1"/>
  <c r="O13" i="19"/>
  <c r="O16" i="19"/>
  <c r="N16" i="20"/>
  <c r="F22" i="19"/>
  <c r="F24" i="19" s="1"/>
  <c r="M3" i="19"/>
  <c r="M3" i="20" s="1"/>
  <c r="M22" i="18"/>
  <c r="M24" i="18" s="1"/>
  <c r="O5" i="20"/>
  <c r="N12" i="19"/>
  <c r="O12" i="18"/>
  <c r="O18" i="18"/>
  <c r="N18" i="19"/>
  <c r="M11" i="19"/>
  <c r="O11" i="18"/>
  <c r="N17" i="20"/>
  <c r="P17" i="20" s="1"/>
  <c r="O17" i="19"/>
  <c r="N7" i="19"/>
  <c r="O7" i="18"/>
  <c r="N3" i="20" l="1"/>
  <c r="P3" i="20" s="1"/>
  <c r="P3" i="19"/>
  <c r="C24" i="19"/>
  <c r="C22" i="20"/>
  <c r="C24" i="20" s="1"/>
  <c r="O3" i="19"/>
  <c r="D22" i="20"/>
  <c r="D24" i="20" s="1"/>
  <c r="E22" i="19"/>
  <c r="O10" i="20"/>
  <c r="O17" i="20"/>
  <c r="M22" i="19"/>
  <c r="M24" i="19" s="1"/>
  <c r="M11" i="20"/>
  <c r="O11" i="20" s="1"/>
  <c r="O11" i="19"/>
  <c r="F22" i="20"/>
  <c r="F24" i="20" s="1"/>
  <c r="N6" i="20"/>
  <c r="P6" i="20" s="1"/>
  <c r="O6" i="19"/>
  <c r="O15" i="18"/>
  <c r="N15" i="19"/>
  <c r="P22" i="18"/>
  <c r="O22" i="18"/>
  <c r="O4" i="19"/>
  <c r="N4" i="20"/>
  <c r="P4" i="20" s="1"/>
  <c r="O16" i="20"/>
  <c r="N7" i="20"/>
  <c r="P7" i="20" s="1"/>
  <c r="O7" i="19"/>
  <c r="G22" i="20"/>
  <c r="G24" i="20" s="1"/>
  <c r="H22" i="19"/>
  <c r="O22" i="17"/>
  <c r="P22" i="17"/>
  <c r="N14" i="20"/>
  <c r="P14" i="20" s="1"/>
  <c r="O14" i="19"/>
  <c r="O13" i="20"/>
  <c r="O9" i="20"/>
  <c r="N18" i="20"/>
  <c r="O18" i="19"/>
  <c r="O12" i="19"/>
  <c r="N12" i="20"/>
  <c r="O3" i="20" l="1"/>
  <c r="O4" i="20"/>
  <c r="M22" i="20"/>
  <c r="M24" i="20" s="1"/>
  <c r="O12" i="20"/>
  <c r="E22" i="20"/>
  <c r="O6" i="20"/>
  <c r="O18" i="20"/>
  <c r="O14" i="20"/>
  <c r="O15" i="19"/>
  <c r="N15" i="20"/>
  <c r="H22" i="20"/>
  <c r="O7" i="20"/>
  <c r="N22" i="19"/>
  <c r="N24" i="19" s="1"/>
  <c r="O15" i="20" l="1"/>
  <c r="N22" i="20"/>
  <c r="N24" i="20" s="1"/>
  <c r="O22" i="19"/>
  <c r="P22" i="19"/>
  <c r="O22" i="20" l="1"/>
  <c r="P22" i="20"/>
</calcChain>
</file>

<file path=xl/sharedStrings.xml><?xml version="1.0" encoding="utf-8"?>
<sst xmlns="http://schemas.openxmlformats.org/spreadsheetml/2006/main" count="664" uniqueCount="51">
  <si>
    <t>所別</t>
  </si>
  <si>
    <t>横浜本所</t>
  </si>
  <si>
    <t>仙台空港出張所</t>
  </si>
  <si>
    <t>成田支所</t>
  </si>
  <si>
    <t>神戸支所</t>
  </si>
  <si>
    <t>大阪出張所</t>
  </si>
  <si>
    <t>広島空港出張所</t>
  </si>
  <si>
    <t>門司支所</t>
  </si>
  <si>
    <t>博多出張所</t>
  </si>
  <si>
    <t>福岡空港出張所</t>
  </si>
  <si>
    <t>鹿児島空港出張所</t>
  </si>
  <si>
    <t>沖縄支所</t>
  </si>
  <si>
    <t>件数</t>
  </si>
  <si>
    <t>解放(B)</t>
  </si>
  <si>
    <t>B/A</t>
  </si>
  <si>
    <t>合計</t>
  </si>
  <si>
    <t>累計</t>
  </si>
  <si>
    <t>Bの対前年</t>
  </si>
  <si>
    <t>同期比 (%)</t>
  </si>
  <si>
    <t>卵　用　鶏</t>
  </si>
  <si>
    <t>肉　用　鶏</t>
  </si>
  <si>
    <t>合　　計</t>
  </si>
  <si>
    <t>累　　計</t>
  </si>
  <si>
    <t>前年同期合計</t>
  </si>
  <si>
    <t>前年同期累計</t>
  </si>
  <si>
    <t>入検(A)</t>
  </si>
  <si>
    <t>岡山空港出張所</t>
  </si>
  <si>
    <t>中部空港支所</t>
    <rPh sb="0" eb="2">
      <t>チュウブ</t>
    </rPh>
    <rPh sb="2" eb="4">
      <t>クウコウ</t>
    </rPh>
    <phoneticPr fontId="2"/>
  </si>
  <si>
    <t>名古屋出張所</t>
    <rPh sb="0" eb="3">
      <t>ナゴヤ</t>
    </rPh>
    <rPh sb="3" eb="6">
      <t>シュッチョウジョ</t>
    </rPh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</si>
  <si>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</si>
  <si>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</si>
  <si>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</si>
  <si>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</si>
  <si>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</si>
  <si>
    <t>前年同期累計</t>
    <phoneticPr fontId="2"/>
  </si>
  <si>
    <t>前年同期累計</t>
    <phoneticPr fontId="2"/>
  </si>
  <si>
    <t>前年同期累計</t>
    <phoneticPr fontId="2"/>
  </si>
  <si>
    <t>前年同期合計</t>
    <phoneticPr fontId="2"/>
  </si>
  <si>
    <t>前年同期合計</t>
    <phoneticPr fontId="2"/>
  </si>
  <si>
    <t>前年同期合計</t>
    <phoneticPr fontId="2"/>
  </si>
  <si>
    <t>静岡出張所</t>
    <rPh sb="0" eb="2">
      <t>シズオカ</t>
    </rPh>
    <phoneticPr fontId="2"/>
  </si>
  <si>
    <t>静岡出張所</t>
    <phoneticPr fontId="2"/>
  </si>
  <si>
    <t>静岡出張所</t>
    <rPh sb="0" eb="2">
      <t>シズオカ</t>
    </rPh>
    <rPh sb="2" eb="4">
      <t>シュッチョウ</t>
    </rPh>
    <phoneticPr fontId="2"/>
  </si>
  <si>
    <t/>
  </si>
  <si>
    <t>北海道・東北支所</t>
    <rPh sb="0" eb="3">
      <t>ホッカイドウ</t>
    </rPh>
    <rPh sb="4" eb="6">
      <t>トウホク</t>
    </rPh>
    <rPh sb="6" eb="8">
      <t>シショ</t>
    </rPh>
    <phoneticPr fontId="2"/>
  </si>
  <si>
    <t>0.0%</t>
  </si>
  <si>
    <t>-</t>
    <phoneticPr fontId="2"/>
  </si>
  <si>
    <t>-</t>
    <phoneticPr fontId="2"/>
  </si>
  <si>
    <t>-</t>
    <phoneticPr fontId="2"/>
  </si>
  <si>
    <t>0</t>
    <phoneticPr fontId="2"/>
  </si>
  <si>
    <t>0%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</si>
</sst>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</fills>
  <borders count="5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 diagonalUp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indexed="64"/>
      </left>
      <right/>
      <top/>
      <bottom/>
      <diagonal/>
    </border>
    <border diagonalUp="1">
      <left/>
      <right/>
      <top/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/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38" fontId="1" fillId="0" borderId="0" applyFont="0" applyFill="0" applyBorder="0" applyAlignment="0" applyProtection="0"/>
    <xf numFmtId="38" fontId="6" fillId="0" borderId="0" applyFont="0" applyFill="0" applyBorder="0" applyAlignment="0" applyProtection="0"/>
    <xf numFmtId="0" fontId="1" fillId="0" borderId="0"/>
  </cellStyleXfs>
  <cellXfs count="16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38" fontId="4" fillId="0" borderId="3" xfId="3" applyFont="1" applyBorder="1" applyAlignment="1">
      <alignment vertical="center"/>
    </xf>
    <xf numFmtId="38" fontId="5" fillId="0" borderId="4" xfId="3" applyFont="1" applyBorder="1" applyAlignment="1">
      <alignment horizontal="center" vertical="center"/>
    </xf>
    <xf numFmtId="176" fontId="4" fillId="0" borderId="2" xfId="1" applyNumberFormat="1" applyFont="1" applyBorder="1" applyAlignment="1">
      <alignment vertical="center"/>
    </xf>
    <xf numFmtId="176" fontId="4" fillId="0" borderId="5" xfId="1" applyNumberFormat="1" applyFont="1" applyBorder="1" applyAlignment="1">
      <alignment vertical="center"/>
    </xf>
    <xf numFmtId="38" fontId="4" fillId="0" borderId="1" xfId="3" applyFont="1" applyBorder="1" applyAlignment="1">
      <alignment vertical="center"/>
    </xf>
    <xf numFmtId="38" fontId="4" fillId="0" borderId="4" xfId="3" applyFont="1" applyBorder="1" applyAlignment="1">
      <alignment vertical="center"/>
    </xf>
    <xf numFmtId="38" fontId="5" fillId="0" borderId="4" xfId="3" applyFont="1" applyBorder="1" applyAlignment="1">
      <alignment horizontal="right" vertical="center"/>
    </xf>
    <xf numFmtId="38" fontId="4" fillId="0" borderId="2" xfId="3" applyFont="1" applyBorder="1" applyAlignment="1">
      <alignment vertical="center"/>
    </xf>
    <xf numFmtId="38" fontId="4" fillId="0" borderId="6" xfId="3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38" fontId="3" fillId="0" borderId="8" xfId="3" applyFont="1" applyBorder="1" applyAlignment="1">
      <alignment horizontal="center" vertical="center"/>
    </xf>
    <xf numFmtId="176" fontId="3" fillId="0" borderId="8" xfId="1" applyNumberFormat="1" applyFont="1" applyBorder="1" applyAlignment="1">
      <alignment horizontal="center" vertical="center"/>
    </xf>
    <xf numFmtId="176" fontId="3" fillId="0" borderId="9" xfId="1" applyNumberFormat="1" applyFont="1" applyBorder="1" applyAlignment="1">
      <alignment horizontal="center" vertical="center"/>
    </xf>
    <xf numFmtId="38" fontId="3" fillId="0" borderId="7" xfId="3" applyFont="1" applyBorder="1" applyAlignment="1">
      <alignment horizontal="center" vertical="center"/>
    </xf>
    <xf numFmtId="38" fontId="3" fillId="0" borderId="10" xfId="3" applyFont="1" applyBorder="1" applyAlignment="1">
      <alignment horizontal="center" vertical="center"/>
    </xf>
    <xf numFmtId="38" fontId="4" fillId="0" borderId="11" xfId="3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38" fontId="4" fillId="0" borderId="8" xfId="3" applyFont="1" applyBorder="1" applyAlignment="1">
      <alignment vertical="center"/>
    </xf>
    <xf numFmtId="176" fontId="4" fillId="0" borderId="8" xfId="1" applyNumberFormat="1" applyFont="1" applyBorder="1" applyAlignment="1">
      <alignment vertical="center"/>
    </xf>
    <xf numFmtId="176" fontId="4" fillId="0" borderId="9" xfId="1" applyNumberFormat="1" applyFont="1" applyBorder="1" applyAlignment="1">
      <alignment vertical="center"/>
    </xf>
    <xf numFmtId="38" fontId="4" fillId="0" borderId="7" xfId="3" applyFont="1" applyBorder="1" applyAlignment="1">
      <alignment vertical="center"/>
    </xf>
    <xf numFmtId="38" fontId="4" fillId="0" borderId="10" xfId="3" applyFont="1" applyBorder="1" applyAlignment="1">
      <alignment vertical="center"/>
    </xf>
    <xf numFmtId="176" fontId="4" fillId="0" borderId="8" xfId="3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38" fontId="4" fillId="0" borderId="13" xfId="3" applyFont="1" applyBorder="1" applyAlignment="1">
      <alignment vertical="center"/>
    </xf>
    <xf numFmtId="176" fontId="4" fillId="0" borderId="14" xfId="1" applyNumberFormat="1" applyFont="1" applyBorder="1" applyAlignment="1">
      <alignment vertical="center"/>
    </xf>
    <xf numFmtId="38" fontId="4" fillId="0" borderId="14" xfId="3" applyFont="1" applyBorder="1" applyAlignment="1">
      <alignment vertical="center"/>
    </xf>
    <xf numFmtId="176" fontId="4" fillId="0" borderId="15" xfId="1" applyNumberFormat="1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38" fontId="4" fillId="0" borderId="17" xfId="3" applyFont="1" applyBorder="1" applyAlignment="1">
      <alignment vertical="center"/>
    </xf>
    <xf numFmtId="176" fontId="4" fillId="0" borderId="18" xfId="1" applyNumberFormat="1" applyFont="1" applyBorder="1" applyAlignment="1">
      <alignment vertical="center"/>
    </xf>
    <xf numFmtId="38" fontId="4" fillId="0" borderId="18" xfId="3" applyFont="1" applyBorder="1" applyAlignment="1">
      <alignment vertical="center"/>
    </xf>
    <xf numFmtId="176" fontId="4" fillId="0" borderId="19" xfId="1" applyNumberFormat="1" applyFont="1" applyBorder="1" applyAlignment="1">
      <alignment vertical="center"/>
    </xf>
    <xf numFmtId="38" fontId="4" fillId="0" borderId="20" xfId="3" applyFont="1" applyBorder="1" applyAlignment="1">
      <alignment vertical="center"/>
    </xf>
    <xf numFmtId="38" fontId="4" fillId="0" borderId="21" xfId="3" applyFont="1" applyBorder="1" applyAlignment="1">
      <alignment vertical="center"/>
    </xf>
    <xf numFmtId="38" fontId="4" fillId="0" borderId="22" xfId="3" applyFont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38" fontId="4" fillId="2" borderId="8" xfId="3" applyFont="1" applyFill="1" applyBorder="1" applyAlignment="1">
      <alignment vertical="center"/>
    </xf>
    <xf numFmtId="176" fontId="4" fillId="2" borderId="8" xfId="1" applyNumberFormat="1" applyFont="1" applyFill="1" applyBorder="1" applyAlignment="1">
      <alignment vertical="center"/>
    </xf>
    <xf numFmtId="176" fontId="4" fillId="3" borderId="8" xfId="1" applyNumberFormat="1" applyFont="1" applyFill="1" applyBorder="1" applyAlignment="1">
      <alignment vertical="center"/>
    </xf>
    <xf numFmtId="38" fontId="4" fillId="3" borderId="8" xfId="3" applyFont="1" applyFill="1" applyBorder="1" applyAlignment="1">
      <alignment vertical="center"/>
    </xf>
    <xf numFmtId="176" fontId="4" fillId="3" borderId="9" xfId="1" applyNumberFormat="1" applyFont="1" applyFill="1" applyBorder="1" applyAlignment="1">
      <alignment vertical="center"/>
    </xf>
    <xf numFmtId="38" fontId="4" fillId="0" borderId="23" xfId="3" applyFont="1" applyBorder="1" applyAlignment="1">
      <alignment vertical="center"/>
    </xf>
    <xf numFmtId="38" fontId="4" fillId="0" borderId="0" xfId="3" applyFont="1" applyBorder="1" applyAlignment="1">
      <alignment vertical="center"/>
    </xf>
    <xf numFmtId="38" fontId="4" fillId="0" borderId="24" xfId="3" applyFont="1" applyBorder="1" applyAlignment="1">
      <alignment vertical="center"/>
    </xf>
    <xf numFmtId="176" fontId="3" fillId="0" borderId="25" xfId="1" applyNumberFormat="1" applyFont="1" applyBorder="1" applyAlignment="1">
      <alignment vertical="center"/>
    </xf>
    <xf numFmtId="176" fontId="4" fillId="0" borderId="26" xfId="1" applyNumberFormat="1" applyFont="1" applyBorder="1" applyAlignment="1">
      <alignment vertical="center"/>
    </xf>
    <xf numFmtId="176" fontId="4" fillId="0" borderId="27" xfId="1" applyNumberFormat="1" applyFont="1" applyBorder="1" applyAlignment="1">
      <alignment vertical="center"/>
    </xf>
    <xf numFmtId="176" fontId="4" fillId="0" borderId="28" xfId="1" applyNumberFormat="1" applyFont="1" applyBorder="1" applyAlignment="1">
      <alignment vertical="center"/>
    </xf>
    <xf numFmtId="176" fontId="4" fillId="0" borderId="29" xfId="1" applyNumberFormat="1" applyFont="1" applyBorder="1" applyAlignment="1">
      <alignment vertical="center"/>
    </xf>
    <xf numFmtId="176" fontId="4" fillId="0" borderId="29" xfId="3" applyNumberFormat="1" applyFont="1" applyBorder="1" applyAlignment="1">
      <alignment vertical="center"/>
    </xf>
    <xf numFmtId="176" fontId="4" fillId="0" borderId="30" xfId="3" applyNumberFormat="1" applyFont="1" applyBorder="1" applyAlignment="1">
      <alignment vertical="center"/>
    </xf>
    <xf numFmtId="176" fontId="4" fillId="0" borderId="0" xfId="1" applyNumberFormat="1" applyFont="1" applyAlignment="1">
      <alignment vertical="center"/>
    </xf>
    <xf numFmtId="0" fontId="3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38" fontId="4" fillId="0" borderId="33" xfId="3" applyFont="1" applyBorder="1" applyAlignment="1">
      <alignment vertical="center"/>
    </xf>
    <xf numFmtId="176" fontId="4" fillId="0" borderId="32" xfId="1" applyNumberFormat="1" applyFont="1" applyBorder="1" applyAlignment="1">
      <alignment vertical="center"/>
    </xf>
    <xf numFmtId="38" fontId="4" fillId="0" borderId="34" xfId="3" applyFont="1" applyBorder="1" applyAlignment="1">
      <alignment vertical="center"/>
    </xf>
    <xf numFmtId="38" fontId="4" fillId="0" borderId="35" xfId="3" applyFont="1" applyBorder="1" applyAlignment="1">
      <alignment vertical="center"/>
    </xf>
    <xf numFmtId="176" fontId="4" fillId="0" borderId="36" xfId="1" applyNumberFormat="1" applyFont="1" applyBorder="1" applyAlignment="1">
      <alignment vertical="center"/>
    </xf>
    <xf numFmtId="38" fontId="4" fillId="0" borderId="37" xfId="3" applyFont="1" applyBorder="1" applyAlignment="1">
      <alignment vertical="center"/>
    </xf>
    <xf numFmtId="38" fontId="4" fillId="0" borderId="38" xfId="3" applyFont="1" applyBorder="1" applyAlignment="1">
      <alignment vertical="center"/>
    </xf>
    <xf numFmtId="176" fontId="4" fillId="0" borderId="24" xfId="1" applyNumberFormat="1" applyFont="1" applyBorder="1" applyAlignment="1">
      <alignment vertical="center"/>
    </xf>
    <xf numFmtId="38" fontId="4" fillId="3" borderId="17" xfId="3" applyFont="1" applyFill="1" applyBorder="1" applyAlignment="1">
      <alignment vertical="center"/>
    </xf>
    <xf numFmtId="176" fontId="4" fillId="3" borderId="8" xfId="3" applyNumberFormat="1" applyFont="1" applyFill="1" applyBorder="1" applyAlignment="1">
      <alignment vertical="center"/>
    </xf>
    <xf numFmtId="176" fontId="3" fillId="0" borderId="39" xfId="1" applyNumberFormat="1" applyFont="1" applyBorder="1" applyAlignment="1">
      <alignment vertical="center"/>
    </xf>
    <xf numFmtId="176" fontId="4" fillId="0" borderId="40" xfId="1" applyNumberFormat="1" applyFont="1" applyBorder="1" applyAlignment="1">
      <alignment vertical="center"/>
    </xf>
    <xf numFmtId="176" fontId="4" fillId="0" borderId="41" xfId="1" applyNumberFormat="1" applyFont="1" applyBorder="1" applyAlignment="1">
      <alignment vertical="center"/>
    </xf>
    <xf numFmtId="176" fontId="4" fillId="0" borderId="30" xfId="1" applyNumberFormat="1" applyFont="1" applyBorder="1" applyAlignment="1">
      <alignment vertical="center"/>
    </xf>
    <xf numFmtId="176" fontId="4" fillId="0" borderId="26" xfId="3" applyNumberFormat="1" applyFont="1" applyBorder="1" applyAlignment="1">
      <alignment vertical="center"/>
    </xf>
    <xf numFmtId="176" fontId="4" fillId="0" borderId="42" xfId="3" applyNumberFormat="1" applyFont="1" applyBorder="1" applyAlignment="1">
      <alignment vertical="center"/>
    </xf>
    <xf numFmtId="38" fontId="4" fillId="0" borderId="0" xfId="3" applyFont="1" applyAlignment="1">
      <alignment vertical="center"/>
    </xf>
    <xf numFmtId="176" fontId="4" fillId="0" borderId="9" xfId="3" applyNumberFormat="1" applyFont="1" applyBorder="1" applyAlignment="1">
      <alignment vertical="center"/>
    </xf>
    <xf numFmtId="176" fontId="4" fillId="0" borderId="13" xfId="1" applyNumberFormat="1" applyFont="1" applyBorder="1" applyAlignment="1">
      <alignment vertical="center"/>
    </xf>
    <xf numFmtId="176" fontId="4" fillId="0" borderId="21" xfId="3" applyNumberFormat="1" applyFont="1" applyBorder="1" applyAlignment="1">
      <alignment vertical="center"/>
    </xf>
    <xf numFmtId="176" fontId="4" fillId="0" borderId="22" xfId="3" applyNumberFormat="1" applyFont="1" applyBorder="1" applyAlignment="1">
      <alignment vertical="center"/>
    </xf>
    <xf numFmtId="176" fontId="4" fillId="2" borderId="17" xfId="1" applyNumberFormat="1" applyFont="1" applyFill="1" applyBorder="1" applyAlignment="1">
      <alignment vertical="center"/>
    </xf>
    <xf numFmtId="176" fontId="4" fillId="0" borderId="0" xfId="3" applyNumberFormat="1" applyFont="1" applyBorder="1" applyAlignment="1">
      <alignment vertical="center"/>
    </xf>
    <xf numFmtId="176" fontId="4" fillId="0" borderId="24" xfId="3" applyNumberFormat="1" applyFont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176" fontId="4" fillId="3" borderId="17" xfId="1" applyNumberFormat="1" applyFont="1" applyFill="1" applyBorder="1" applyAlignment="1">
      <alignment vertical="center"/>
    </xf>
    <xf numFmtId="38" fontId="4" fillId="0" borderId="8" xfId="3" applyFont="1" applyFill="1" applyBorder="1" applyAlignment="1">
      <alignment vertical="center"/>
    </xf>
    <xf numFmtId="3" fontId="4" fillId="0" borderId="0" xfId="0" applyNumberFormat="1" applyFont="1" applyAlignment="1">
      <alignment vertical="center"/>
    </xf>
    <xf numFmtId="0" fontId="4" fillId="0" borderId="14" xfId="0" applyFont="1" applyBorder="1" applyAlignment="1">
      <alignment vertical="center"/>
    </xf>
    <xf numFmtId="176" fontId="4" fillId="0" borderId="17" xfId="1" applyNumberFormat="1" applyFont="1" applyBorder="1" applyAlignment="1">
      <alignment vertical="center"/>
    </xf>
    <xf numFmtId="176" fontId="4" fillId="0" borderId="21" xfId="1" applyNumberFormat="1" applyFont="1" applyBorder="1" applyAlignment="1">
      <alignment vertical="center"/>
    </xf>
    <xf numFmtId="176" fontId="4" fillId="0" borderId="0" xfId="1" applyNumberFormat="1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38" fontId="4" fillId="3" borderId="43" xfId="3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176" fontId="4" fillId="0" borderId="44" xfId="1" applyNumberFormat="1" applyFont="1" applyBorder="1" applyAlignment="1">
      <alignment vertical="center"/>
    </xf>
    <xf numFmtId="176" fontId="4" fillId="2" borderId="11" xfId="1" applyNumberFormat="1" applyFont="1" applyFill="1" applyBorder="1" applyAlignment="1">
      <alignment vertical="center"/>
    </xf>
    <xf numFmtId="0" fontId="4" fillId="0" borderId="8" xfId="5" applyFont="1" applyBorder="1" applyAlignment="1">
      <alignment vertical="center"/>
    </xf>
    <xf numFmtId="0" fontId="4" fillId="0" borderId="8" xfId="5" applyNumberFormat="1" applyFont="1" applyBorder="1" applyAlignment="1">
      <alignment vertical="center"/>
    </xf>
    <xf numFmtId="38" fontId="4" fillId="0" borderId="0" xfId="0" applyNumberFormat="1" applyFont="1" applyAlignment="1">
      <alignment vertical="center"/>
    </xf>
    <xf numFmtId="38" fontId="4" fillId="0" borderId="25" xfId="3" applyFont="1" applyBorder="1" applyAlignment="1">
      <alignment vertical="center"/>
    </xf>
    <xf numFmtId="38" fontId="4" fillId="0" borderId="45" xfId="3" applyFont="1" applyBorder="1" applyAlignment="1">
      <alignment vertical="center"/>
    </xf>
    <xf numFmtId="176" fontId="4" fillId="2" borderId="9" xfId="1" applyNumberFormat="1" applyFont="1" applyFill="1" applyBorder="1" applyAlignment="1">
      <alignment vertical="center"/>
    </xf>
    <xf numFmtId="176" fontId="4" fillId="0" borderId="33" xfId="3" applyNumberFormat="1" applyFont="1" applyBorder="1" applyAlignment="1">
      <alignment vertical="center"/>
    </xf>
    <xf numFmtId="38" fontId="4" fillId="0" borderId="43" xfId="3" applyFont="1" applyFill="1" applyBorder="1" applyAlignment="1">
      <alignment vertical="center"/>
    </xf>
    <xf numFmtId="176" fontId="4" fillId="3" borderId="43" xfId="3" applyNumberFormat="1" applyFont="1" applyFill="1" applyBorder="1" applyAlignment="1">
      <alignment vertical="center"/>
    </xf>
    <xf numFmtId="0" fontId="4" fillId="0" borderId="33" xfId="0" applyFont="1" applyBorder="1" applyAlignment="1">
      <alignment vertical="center"/>
    </xf>
    <xf numFmtId="176" fontId="4" fillId="0" borderId="33" xfId="1" applyNumberFormat="1" applyFont="1" applyBorder="1" applyAlignment="1">
      <alignment vertical="center"/>
    </xf>
    <xf numFmtId="38" fontId="4" fillId="0" borderId="31" xfId="3" applyFont="1" applyBorder="1" applyAlignment="1">
      <alignment vertical="center"/>
    </xf>
    <xf numFmtId="176" fontId="4" fillId="0" borderId="46" xfId="3" applyNumberFormat="1" applyFont="1" applyBorder="1" applyAlignment="1">
      <alignment vertical="center"/>
    </xf>
    <xf numFmtId="38" fontId="4" fillId="3" borderId="7" xfId="3" applyFont="1" applyFill="1" applyBorder="1" applyAlignment="1">
      <alignment vertical="center"/>
    </xf>
    <xf numFmtId="38" fontId="4" fillId="3" borderId="10" xfId="3" applyFont="1" applyFill="1" applyBorder="1" applyAlignment="1">
      <alignment vertical="center"/>
    </xf>
    <xf numFmtId="176" fontId="4" fillId="0" borderId="39" xfId="1" applyNumberFormat="1" applyFont="1" applyBorder="1" applyAlignment="1">
      <alignment vertical="center"/>
    </xf>
    <xf numFmtId="176" fontId="4" fillId="3" borderId="17" xfId="3" applyNumberFormat="1" applyFont="1" applyFill="1" applyBorder="1" applyAlignment="1">
      <alignment vertical="center"/>
    </xf>
    <xf numFmtId="176" fontId="4" fillId="0" borderId="23" xfId="1" applyNumberFormat="1" applyFont="1" applyBorder="1" applyAlignment="1">
      <alignment vertical="center"/>
    </xf>
    <xf numFmtId="38" fontId="4" fillId="3" borderId="16" xfId="3" applyFont="1" applyFill="1" applyBorder="1" applyAlignment="1">
      <alignment vertical="center"/>
    </xf>
    <xf numFmtId="176" fontId="4" fillId="0" borderId="47" xfId="1" applyNumberFormat="1" applyFont="1" applyBorder="1" applyAlignment="1">
      <alignment vertical="center"/>
    </xf>
    <xf numFmtId="38" fontId="4" fillId="3" borderId="48" xfId="3" applyFont="1" applyFill="1" applyBorder="1" applyAlignment="1">
      <alignment vertical="center"/>
    </xf>
    <xf numFmtId="38" fontId="4" fillId="3" borderId="49" xfId="3" applyFont="1" applyFill="1" applyBorder="1" applyAlignment="1">
      <alignment vertical="center"/>
    </xf>
    <xf numFmtId="176" fontId="4" fillId="0" borderId="50" xfId="3" applyNumberFormat="1" applyFont="1" applyBorder="1" applyAlignment="1">
      <alignment vertical="center"/>
    </xf>
    <xf numFmtId="176" fontId="4" fillId="3" borderId="43" xfId="1" applyNumberFormat="1" applyFont="1" applyFill="1" applyBorder="1" applyAlignment="1">
      <alignment vertical="center"/>
    </xf>
    <xf numFmtId="176" fontId="4" fillId="0" borderId="11" xfId="1" applyNumberFormat="1" applyFont="1" applyBorder="1" applyAlignment="1">
      <alignment vertical="center"/>
    </xf>
    <xf numFmtId="38" fontId="4" fillId="0" borderId="28" xfId="3" applyFont="1" applyBorder="1" applyAlignment="1">
      <alignment vertical="center"/>
    </xf>
    <xf numFmtId="38" fontId="4" fillId="0" borderId="29" xfId="3" applyFont="1" applyBorder="1" applyAlignment="1">
      <alignment vertical="center"/>
    </xf>
    <xf numFmtId="38" fontId="4" fillId="0" borderId="30" xfId="3" applyFont="1" applyBorder="1" applyAlignment="1">
      <alignment vertical="center"/>
    </xf>
    <xf numFmtId="38" fontId="4" fillId="0" borderId="8" xfId="3" quotePrefix="1" applyFont="1" applyBorder="1" applyAlignment="1">
      <alignment vertical="center"/>
    </xf>
    <xf numFmtId="38" fontId="3" fillId="2" borderId="0" xfId="3" applyFont="1" applyFill="1" applyAlignment="1">
      <alignment vertical="center"/>
    </xf>
    <xf numFmtId="38" fontId="3" fillId="3" borderId="23" xfId="3" applyFont="1" applyFill="1" applyBorder="1" applyAlignment="1">
      <alignment vertical="center"/>
    </xf>
    <xf numFmtId="38" fontId="3" fillId="3" borderId="0" xfId="3" applyFont="1" applyFill="1" applyBorder="1" applyAlignment="1">
      <alignment vertical="center"/>
    </xf>
    <xf numFmtId="38" fontId="3" fillId="2" borderId="0" xfId="3" applyFont="1" applyFill="1" applyBorder="1" applyAlignment="1">
      <alignment vertical="center"/>
    </xf>
    <xf numFmtId="38" fontId="3" fillId="3" borderId="0" xfId="3" applyFont="1" applyFill="1" applyAlignment="1">
      <alignment vertical="center"/>
    </xf>
    <xf numFmtId="38" fontId="4" fillId="0" borderId="32" xfId="3" applyFont="1" applyBorder="1" applyAlignment="1">
      <alignment vertical="center"/>
    </xf>
    <xf numFmtId="38" fontId="3" fillId="2" borderId="0" xfId="3" applyFont="1" applyFill="1" applyAlignment="1">
      <alignment horizontal="center" vertical="center" shrinkToFit="1"/>
    </xf>
    <xf numFmtId="176" fontId="4" fillId="0" borderId="42" xfId="3" applyNumberFormat="1" applyFont="1" applyFill="1" applyBorder="1" applyAlignment="1">
      <alignment vertical="center"/>
    </xf>
    <xf numFmtId="176" fontId="4" fillId="0" borderId="20" xfId="1" applyNumberFormat="1" applyFont="1" applyBorder="1" applyAlignment="1">
      <alignment vertical="center"/>
    </xf>
    <xf numFmtId="176" fontId="4" fillId="0" borderId="22" xfId="1" applyNumberFormat="1" applyFont="1" applyBorder="1" applyAlignment="1">
      <alignment vertical="center"/>
    </xf>
    <xf numFmtId="0" fontId="3" fillId="0" borderId="7" xfId="0" applyFont="1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176" fontId="4" fillId="0" borderId="46" xfId="1" applyNumberFormat="1" applyFont="1" applyBorder="1" applyAlignment="1">
      <alignment vertical="center"/>
    </xf>
    <xf numFmtId="176" fontId="4" fillId="0" borderId="5" xfId="3" applyNumberFormat="1" applyFont="1" applyBorder="1" applyAlignment="1">
      <alignment vertical="center"/>
    </xf>
    <xf numFmtId="49" fontId="4" fillId="0" borderId="8" xfId="3" applyNumberFormat="1" applyFont="1" applyBorder="1" applyAlignment="1">
      <alignment horizontal="right" vertical="center"/>
    </xf>
    <xf numFmtId="38" fontId="4" fillId="3" borderId="8" xfId="3" applyFont="1" applyFill="1" applyBorder="1" applyAlignment="1">
      <alignment horizontal="right" vertical="center"/>
    </xf>
    <xf numFmtId="176" fontId="4" fillId="3" borderId="8" xfId="1" applyNumberFormat="1" applyFont="1" applyFill="1" applyBorder="1" applyAlignment="1">
      <alignment horizontal="right" vertical="center"/>
    </xf>
    <xf numFmtId="176" fontId="4" fillId="0" borderId="9" xfId="3" applyNumberFormat="1" applyFont="1" applyBorder="1" applyAlignment="1">
      <alignment horizontal="right" vertical="center"/>
    </xf>
    <xf numFmtId="176" fontId="4" fillId="2" borderId="8" xfId="1" applyNumberFormat="1" applyFont="1" applyFill="1" applyBorder="1" applyAlignment="1">
      <alignment horizontal="right" vertical="center"/>
    </xf>
    <xf numFmtId="176" fontId="4" fillId="0" borderId="14" xfId="1" applyNumberFormat="1" applyFont="1" applyBorder="1" applyAlignment="1">
      <alignment horizontal="right" vertical="center"/>
    </xf>
    <xf numFmtId="38" fontId="0" fillId="0" borderId="0" xfId="3" applyFont="1" applyAlignment="1">
      <alignment vertical="center"/>
    </xf>
    <xf numFmtId="176" fontId="4" fillId="0" borderId="14" xfId="1" quotePrefix="1" applyNumberFormat="1" applyFont="1" applyBorder="1" applyAlignment="1">
      <alignment horizontal="right" vertical="center"/>
    </xf>
    <xf numFmtId="176" fontId="4" fillId="0" borderId="53" xfId="1" applyNumberFormat="1" applyFont="1" applyBorder="1" applyAlignment="1">
      <alignment vertical="center"/>
    </xf>
    <xf numFmtId="38" fontId="4" fillId="0" borderId="54" xfId="3" applyFont="1" applyBorder="1" applyAlignment="1">
      <alignment vertical="center"/>
    </xf>
    <xf numFmtId="176" fontId="3" fillId="0" borderId="51" xfId="1" applyNumberFormat="1" applyFont="1" applyBorder="1" applyAlignment="1">
      <alignment horizontal="center" vertical="center"/>
    </xf>
    <xf numFmtId="176" fontId="4" fillId="0" borderId="51" xfId="1" applyNumberFormat="1" applyFont="1" applyBorder="1" applyAlignment="1">
      <alignment vertical="center"/>
    </xf>
    <xf numFmtId="38" fontId="0" fillId="0" borderId="8" xfId="0" applyNumberFormat="1" applyBorder="1" applyAlignment="1">
      <alignment vertical="center"/>
    </xf>
    <xf numFmtId="176" fontId="4" fillId="0" borderId="40" xfId="1" applyNumberFormat="1" applyFont="1" applyBorder="1" applyAlignment="1">
      <alignment horizontal="right" vertical="center"/>
    </xf>
    <xf numFmtId="176" fontId="4" fillId="0" borderId="52" xfId="1" applyNumberFormat="1" applyFont="1" applyBorder="1" applyAlignment="1">
      <alignment horizontal="right" vertical="center"/>
    </xf>
    <xf numFmtId="176" fontId="4" fillId="0" borderId="26" xfId="1" applyNumberFormat="1" applyFont="1" applyBorder="1" applyAlignment="1">
      <alignment horizontal="right" vertical="center"/>
    </xf>
    <xf numFmtId="176" fontId="4" fillId="0" borderId="9" xfId="3" quotePrefix="1" applyNumberFormat="1" applyFont="1" applyBorder="1" applyAlignment="1">
      <alignment horizontal="right" vertical="center"/>
    </xf>
    <xf numFmtId="49" fontId="4" fillId="0" borderId="8" xfId="1" applyNumberFormat="1" applyFont="1" applyBorder="1" applyAlignment="1">
      <alignment horizontal="right" vertical="center"/>
    </xf>
  </cellXfs>
  <cellStyles count="6">
    <cellStyle name="パーセント" xfId="1" builtinId="5"/>
    <cellStyle name="パーセント 2" xfId="2" xr:uid="{00000000-0005-0000-0000-000001000000}"/>
    <cellStyle name="桁区切り" xfId="3" builtinId="6"/>
    <cellStyle name="桁区切り 2" xfId="4" xr:uid="{00000000-0005-0000-0000-000003000000}"/>
    <cellStyle name="標準" xfId="0" builtinId="0"/>
    <cellStyle name="標準_所別・H17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733425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3525" name="Line 1">
          <a:extLst>
            <a:ext uri="{FF2B5EF4-FFF2-40B4-BE49-F238E27FC236}">
              <a16:creationId xmlns:a16="http://schemas.microsoft.com/office/drawing/2014/main" id="{53996F13-D59C-44B4-BF5D-27C65796A187}"/>
            </a:ext>
          </a:extLst>
        </xdr:cNvPr>
        <xdr:cNvSpPr>
          <a:spLocks noChangeShapeType="1"/>
        </xdr:cNvSpPr>
      </xdr:nvSpPr>
      <xdr:spPr bwMode="auto">
        <a:xfrm flipV="1">
          <a:off x="8943975" y="6972300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714375</xdr:colOff>
      <xdr:row>18</xdr:row>
      <xdr:rowOff>19050</xdr:rowOff>
    </xdr:from>
    <xdr:to>
      <xdr:col>15</xdr:col>
      <xdr:colOff>752475</xdr:colOff>
      <xdr:row>21</xdr:row>
      <xdr:rowOff>9525</xdr:rowOff>
    </xdr:to>
    <xdr:sp macro="" textlink="">
      <xdr:nvSpPr>
        <xdr:cNvPr id="4413" name="Line 1">
          <a:extLst>
            <a:ext uri="{FF2B5EF4-FFF2-40B4-BE49-F238E27FC236}">
              <a16:creationId xmlns:a16="http://schemas.microsoft.com/office/drawing/2014/main" id="{283F22C3-9781-4634-BA95-5401549F93C5}"/>
            </a:ext>
          </a:extLst>
        </xdr:cNvPr>
        <xdr:cNvSpPr>
          <a:spLocks noChangeShapeType="1"/>
        </xdr:cNvSpPr>
      </xdr:nvSpPr>
      <xdr:spPr bwMode="auto">
        <a:xfrm flipV="1">
          <a:off x="8924925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19050</xdr:rowOff>
    </xdr:from>
    <xdr:to>
      <xdr:col>15</xdr:col>
      <xdr:colOff>771525</xdr:colOff>
      <xdr:row>21</xdr:row>
      <xdr:rowOff>9525</xdr:rowOff>
    </xdr:to>
    <xdr:sp macro="" textlink="">
      <xdr:nvSpPr>
        <xdr:cNvPr id="9497" name="Line 1">
          <a:extLst>
            <a:ext uri="{FF2B5EF4-FFF2-40B4-BE49-F238E27FC236}">
              <a16:creationId xmlns:a16="http://schemas.microsoft.com/office/drawing/2014/main" id="{4A1430B2-7BAD-42A1-ABC3-1E11F88FA79C}"/>
            </a:ext>
          </a:extLst>
        </xdr:cNvPr>
        <xdr:cNvSpPr>
          <a:spLocks noChangeShapeType="1"/>
        </xdr:cNvSpPr>
      </xdr:nvSpPr>
      <xdr:spPr bwMode="auto">
        <a:xfrm flipV="1">
          <a:off x="8934450" y="69818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742950</xdr:colOff>
      <xdr:row>18</xdr:row>
      <xdr:rowOff>19050</xdr:rowOff>
    </xdr:from>
    <xdr:to>
      <xdr:col>16</xdr:col>
      <xdr:colOff>9525</xdr:colOff>
      <xdr:row>21</xdr:row>
      <xdr:rowOff>9525</xdr:rowOff>
    </xdr:to>
    <xdr:sp macro="" textlink="">
      <xdr:nvSpPr>
        <xdr:cNvPr id="10515" name="Line 1">
          <a:extLst>
            <a:ext uri="{FF2B5EF4-FFF2-40B4-BE49-F238E27FC236}">
              <a16:creationId xmlns:a16="http://schemas.microsoft.com/office/drawing/2014/main" id="{9E53624F-4A2F-454B-B226-50C8E6AF4870}"/>
            </a:ext>
          </a:extLst>
        </xdr:cNvPr>
        <xdr:cNvSpPr>
          <a:spLocks noChangeShapeType="1"/>
        </xdr:cNvSpPr>
      </xdr:nvSpPr>
      <xdr:spPr bwMode="auto">
        <a:xfrm flipV="1">
          <a:off x="89535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0</xdr:colOff>
      <xdr:row>20</xdr:row>
      <xdr:rowOff>381000</xdr:rowOff>
    </xdr:to>
    <xdr:sp macro="" textlink="">
      <xdr:nvSpPr>
        <xdr:cNvPr id="11732" name="Line 1">
          <a:extLst>
            <a:ext uri="{FF2B5EF4-FFF2-40B4-BE49-F238E27FC236}">
              <a16:creationId xmlns:a16="http://schemas.microsoft.com/office/drawing/2014/main" id="{7A862375-ACF2-482A-AB06-1C28A1F280D6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384810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704850</xdr:colOff>
      <xdr:row>18</xdr:row>
      <xdr:rowOff>19050</xdr:rowOff>
    </xdr:from>
    <xdr:to>
      <xdr:col>15</xdr:col>
      <xdr:colOff>742950</xdr:colOff>
      <xdr:row>21</xdr:row>
      <xdr:rowOff>9525</xdr:rowOff>
    </xdr:to>
    <xdr:sp macro="" textlink="">
      <xdr:nvSpPr>
        <xdr:cNvPr id="12563" name="Line 1">
          <a:extLst>
            <a:ext uri="{FF2B5EF4-FFF2-40B4-BE49-F238E27FC236}">
              <a16:creationId xmlns:a16="http://schemas.microsoft.com/office/drawing/2014/main" id="{99D5C2EF-2AA9-4E64-8646-7B0ED141B8AC}"/>
            </a:ext>
          </a:extLst>
        </xdr:cNvPr>
        <xdr:cNvSpPr>
          <a:spLocks noChangeShapeType="1"/>
        </xdr:cNvSpPr>
      </xdr:nvSpPr>
      <xdr:spPr bwMode="auto">
        <a:xfrm flipV="1">
          <a:off x="89154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19050</xdr:rowOff>
    </xdr:from>
    <xdr:to>
      <xdr:col>15</xdr:col>
      <xdr:colOff>952500</xdr:colOff>
      <xdr:row>20</xdr:row>
      <xdr:rowOff>381000</xdr:rowOff>
    </xdr:to>
    <xdr:sp macro="" textlink="">
      <xdr:nvSpPr>
        <xdr:cNvPr id="13588" name="Line 1">
          <a:extLst>
            <a:ext uri="{FF2B5EF4-FFF2-40B4-BE49-F238E27FC236}">
              <a16:creationId xmlns:a16="http://schemas.microsoft.com/office/drawing/2014/main" id="{4362A339-0AF4-482D-B070-7BDB490FDFF5}"/>
            </a:ext>
          </a:extLst>
        </xdr:cNvPr>
        <xdr:cNvSpPr>
          <a:spLocks noChangeShapeType="1"/>
        </xdr:cNvSpPr>
      </xdr:nvSpPr>
      <xdr:spPr bwMode="auto">
        <a:xfrm flipV="1">
          <a:off x="8991600" y="6981825"/>
          <a:ext cx="402907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</xdr:colOff>
      <xdr:row>18</xdr:row>
      <xdr:rowOff>0</xdr:rowOff>
    </xdr:from>
    <xdr:to>
      <xdr:col>16</xdr:col>
      <xdr:colOff>0</xdr:colOff>
      <xdr:row>20</xdr:row>
      <xdr:rowOff>371475</xdr:rowOff>
    </xdr:to>
    <xdr:sp macro="" textlink="">
      <xdr:nvSpPr>
        <xdr:cNvPr id="14610" name="Line 1">
          <a:extLst>
            <a:ext uri="{FF2B5EF4-FFF2-40B4-BE49-F238E27FC236}">
              <a16:creationId xmlns:a16="http://schemas.microsoft.com/office/drawing/2014/main" id="{F32016FB-66AA-49CE-8C5C-E0717C9718C2}"/>
            </a:ext>
          </a:extLst>
        </xdr:cNvPr>
        <xdr:cNvSpPr>
          <a:spLocks noChangeShapeType="1"/>
        </xdr:cNvSpPr>
      </xdr:nvSpPr>
      <xdr:spPr bwMode="auto">
        <a:xfrm flipV="1">
          <a:off x="9001125" y="6962775"/>
          <a:ext cx="3952875" cy="1152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18</xdr:row>
      <xdr:rowOff>0</xdr:rowOff>
    </xdr:from>
    <xdr:to>
      <xdr:col>15</xdr:col>
      <xdr:colOff>962025</xdr:colOff>
      <xdr:row>20</xdr:row>
      <xdr:rowOff>361950</xdr:rowOff>
    </xdr:to>
    <xdr:sp macro="" textlink="">
      <xdr:nvSpPr>
        <xdr:cNvPr id="15635" name="Line 1">
          <a:extLst>
            <a:ext uri="{FF2B5EF4-FFF2-40B4-BE49-F238E27FC236}">
              <a16:creationId xmlns:a16="http://schemas.microsoft.com/office/drawing/2014/main" id="{1178D1F9-0122-40E5-B5D4-8979A4C6B265}"/>
            </a:ext>
          </a:extLst>
        </xdr:cNvPr>
        <xdr:cNvSpPr>
          <a:spLocks noChangeShapeType="1"/>
        </xdr:cNvSpPr>
      </xdr:nvSpPr>
      <xdr:spPr bwMode="auto">
        <a:xfrm flipV="1">
          <a:off x="8982075" y="6962775"/>
          <a:ext cx="404812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9525</xdr:colOff>
      <xdr:row>20</xdr:row>
      <xdr:rowOff>361950</xdr:rowOff>
    </xdr:to>
    <xdr:sp macro="" textlink="">
      <xdr:nvSpPr>
        <xdr:cNvPr id="16660" name="Line 1">
          <a:extLst>
            <a:ext uri="{FF2B5EF4-FFF2-40B4-BE49-F238E27FC236}">
              <a16:creationId xmlns:a16="http://schemas.microsoft.com/office/drawing/2014/main" id="{6911B7D5-FCBB-47D5-B8B6-8E8ACCA74D50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4057650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38100</xdr:rowOff>
    </xdr:from>
    <xdr:to>
      <xdr:col>15</xdr:col>
      <xdr:colOff>771525</xdr:colOff>
      <xdr:row>21</xdr:row>
      <xdr:rowOff>28575</xdr:rowOff>
    </xdr:to>
    <xdr:sp macro="" textlink="">
      <xdr:nvSpPr>
        <xdr:cNvPr id="17683" name="Line 1">
          <a:extLst>
            <a:ext uri="{FF2B5EF4-FFF2-40B4-BE49-F238E27FC236}">
              <a16:creationId xmlns:a16="http://schemas.microsoft.com/office/drawing/2014/main" id="{A001C627-897E-45E2-966B-D6876136DCBE}"/>
            </a:ext>
          </a:extLst>
        </xdr:cNvPr>
        <xdr:cNvSpPr>
          <a:spLocks noChangeShapeType="1"/>
        </xdr:cNvSpPr>
      </xdr:nvSpPr>
      <xdr:spPr bwMode="auto">
        <a:xfrm flipV="1">
          <a:off x="8934450" y="70199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28575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18900" name="Line 1">
          <a:extLst>
            <a:ext uri="{FF2B5EF4-FFF2-40B4-BE49-F238E27FC236}">
              <a16:creationId xmlns:a16="http://schemas.microsoft.com/office/drawing/2014/main" id="{F9E0969F-5F33-4EAC-A401-87818FCB0F6B}"/>
            </a:ext>
          </a:extLst>
        </xdr:cNvPr>
        <xdr:cNvSpPr>
          <a:spLocks noChangeShapeType="1"/>
        </xdr:cNvSpPr>
      </xdr:nvSpPr>
      <xdr:spPr bwMode="auto">
        <a:xfrm flipV="1">
          <a:off x="9010650" y="6991350"/>
          <a:ext cx="38290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R24"/>
  <sheetViews>
    <sheetView showZeros="0" view="pageBreakPreview" topLeftCell="A11" zoomScale="85" zoomScaleNormal="85" zoomScaleSheetLayoutView="85" workbookViewId="0">
      <selection activeCell="J10" sqref="J10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6" width="10.125" style="82" customWidth="1"/>
    <col min="17" max="18" width="9.125" style="82" bestFit="1" customWidth="1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34</v>
      </c>
      <c r="R2" s="140" t="s">
        <v>37</v>
      </c>
    </row>
    <row r="3" spans="1:18" s="30" customFormat="1" ht="30.75" customHeight="1" x14ac:dyDescent="0.15">
      <c r="A3" s="22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/>
      <c r="J3" s="24"/>
      <c r="K3" s="26" t="str">
        <f t="shared" ref="K3:K19" si="2">IF(ISERROR(J3/I3),"",J3/I3)</f>
        <v/>
      </c>
      <c r="L3" s="27">
        <f>B3</f>
        <v>0</v>
      </c>
      <c r="M3" s="28">
        <f>I3</f>
        <v>0</v>
      </c>
      <c r="N3" s="28">
        <f>J3</f>
        <v>0</v>
      </c>
      <c r="O3" s="29" t="str">
        <f t="shared" ref="O3:O18" si="3">IF(ISERROR(N3/M3),"",N3/M3)</f>
        <v/>
      </c>
      <c r="P3" s="151" t="str">
        <f t="shared" ref="P3:P18" si="4">IF(ISERROR(N3/Q3),"",N3/Q3)</f>
        <v/>
      </c>
      <c r="Q3" s="134">
        <v>0</v>
      </c>
      <c r="R3" s="134">
        <v>0</v>
      </c>
    </row>
    <row r="4" spans="1:18" s="30" customFormat="1" ht="30.75" customHeight="1" x14ac:dyDescent="0.15">
      <c r="A4" s="22" t="s">
        <v>42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/>
      <c r="J4" s="24"/>
      <c r="K4" s="26" t="str">
        <f t="shared" si="2"/>
        <v/>
      </c>
      <c r="L4" s="27">
        <f>B4</f>
        <v>0</v>
      </c>
      <c r="M4" s="28">
        <f>I4</f>
        <v>0</v>
      </c>
      <c r="N4" s="28">
        <f>J4</f>
        <v>0</v>
      </c>
      <c r="O4" s="29" t="str">
        <f t="shared" si="3"/>
        <v/>
      </c>
      <c r="P4" s="151" t="str">
        <f t="shared" si="4"/>
        <v/>
      </c>
      <c r="Q4" s="134">
        <v>0</v>
      </c>
      <c r="R4" s="134">
        <v>0</v>
      </c>
    </row>
    <row r="5" spans="1:18" s="30" customFormat="1" ht="30.75" customHeight="1" x14ac:dyDescent="0.15">
      <c r="A5" s="144" t="s">
        <v>44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/>
      <c r="J5" s="24"/>
      <c r="K5" s="26" t="str">
        <f t="shared" si="2"/>
        <v/>
      </c>
      <c r="L5" s="27">
        <f t="shared" ref="L5:L18" si="5">B5</f>
        <v>0</v>
      </c>
      <c r="M5" s="28">
        <f t="shared" ref="M5:M18" si="6">I5</f>
        <v>0</v>
      </c>
      <c r="N5" s="28">
        <f t="shared" ref="N5:N18" si="7">J5</f>
        <v>0</v>
      </c>
      <c r="O5" s="29" t="str">
        <f t="shared" si="3"/>
        <v/>
      </c>
      <c r="P5" s="151" t="str">
        <f t="shared" si="4"/>
        <v/>
      </c>
      <c r="Q5" s="134">
        <v>0</v>
      </c>
      <c r="R5" s="134">
        <v>0</v>
      </c>
    </row>
    <row r="6" spans="1:18" s="30" customFormat="1" ht="30.75" customHeight="1" x14ac:dyDescent="0.15">
      <c r="A6" s="22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/>
      <c r="J6" s="24"/>
      <c r="K6" s="26" t="str">
        <f t="shared" si="2"/>
        <v/>
      </c>
      <c r="L6" s="27">
        <f t="shared" si="5"/>
        <v>0</v>
      </c>
      <c r="M6" s="28">
        <f t="shared" si="6"/>
        <v>0</v>
      </c>
      <c r="N6" s="28">
        <f t="shared" si="7"/>
        <v>0</v>
      </c>
      <c r="O6" s="29" t="str">
        <f t="shared" si="3"/>
        <v/>
      </c>
      <c r="P6" s="151" t="str">
        <f t="shared" si="4"/>
        <v/>
      </c>
      <c r="Q6" s="134">
        <v>0</v>
      </c>
      <c r="R6" s="134">
        <v>0</v>
      </c>
    </row>
    <row r="7" spans="1:18" s="30" customFormat="1" ht="30.75" customHeight="1" x14ac:dyDescent="0.15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/>
      <c r="J7" s="24"/>
      <c r="K7" s="26" t="str">
        <f t="shared" si="2"/>
        <v/>
      </c>
      <c r="L7" s="27">
        <f t="shared" si="5"/>
        <v>0</v>
      </c>
      <c r="M7" s="28">
        <f t="shared" si="6"/>
        <v>0</v>
      </c>
      <c r="N7" s="28">
        <f t="shared" si="7"/>
        <v>0</v>
      </c>
      <c r="O7" s="29" t="str">
        <f t="shared" si="3"/>
        <v/>
      </c>
      <c r="P7" s="151" t="str">
        <f t="shared" si="4"/>
        <v/>
      </c>
      <c r="Q7" s="134">
        <v>0</v>
      </c>
      <c r="R7" s="134">
        <v>0</v>
      </c>
    </row>
    <row r="8" spans="1:18" s="30" customFormat="1" ht="30.75" customHeight="1" x14ac:dyDescent="0.15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/>
      <c r="J8" s="24"/>
      <c r="K8" s="26" t="str">
        <f t="shared" si="2"/>
        <v/>
      </c>
      <c r="L8" s="27">
        <f t="shared" si="5"/>
        <v>0</v>
      </c>
      <c r="M8" s="28">
        <f t="shared" si="6"/>
        <v>0</v>
      </c>
      <c r="N8" s="28">
        <f t="shared" si="7"/>
        <v>0</v>
      </c>
      <c r="O8" s="29" t="str">
        <f t="shared" si="3"/>
        <v/>
      </c>
      <c r="P8" s="151" t="s">
        <v>45</v>
      </c>
      <c r="Q8" s="134">
        <v>1082</v>
      </c>
      <c r="R8" s="134">
        <v>1082</v>
      </c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/>
      <c r="J9" s="24"/>
      <c r="K9" s="26" t="str">
        <f>IF(ISERROR(J9/I9),"",J9/I9)</f>
        <v/>
      </c>
      <c r="L9" s="27">
        <f t="shared" si="5"/>
        <v>0</v>
      </c>
      <c r="M9" s="28">
        <f t="shared" si="6"/>
        <v>0</v>
      </c>
      <c r="N9" s="28">
        <f t="shared" si="7"/>
        <v>0</v>
      </c>
      <c r="O9" s="29" t="str">
        <f t="shared" si="3"/>
        <v/>
      </c>
      <c r="P9" s="151" t="str">
        <f t="shared" si="4"/>
        <v/>
      </c>
      <c r="Q9" s="134">
        <v>0</v>
      </c>
      <c r="R9" s="134">
        <v>0</v>
      </c>
    </row>
    <row r="10" spans="1:18" s="30" customFormat="1" ht="30.75" customHeight="1" x14ac:dyDescent="0.15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/>
      <c r="J10" s="24"/>
      <c r="K10" s="26" t="str">
        <f t="shared" si="2"/>
        <v/>
      </c>
      <c r="L10" s="27">
        <f t="shared" si="5"/>
        <v>0</v>
      </c>
      <c r="M10" s="28">
        <f t="shared" si="6"/>
        <v>0</v>
      </c>
      <c r="N10" s="28">
        <f t="shared" si="7"/>
        <v>0</v>
      </c>
      <c r="O10" s="29" t="str">
        <f t="shared" si="3"/>
        <v/>
      </c>
      <c r="P10" s="151" t="str">
        <f t="shared" si="4"/>
        <v/>
      </c>
      <c r="Q10" s="134">
        <v>0</v>
      </c>
      <c r="R10" s="134">
        <v>0</v>
      </c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/>
      <c r="J11" s="24"/>
      <c r="K11" s="26" t="str">
        <f t="shared" si="2"/>
        <v/>
      </c>
      <c r="L11" s="27">
        <f t="shared" si="5"/>
        <v>0</v>
      </c>
      <c r="M11" s="28">
        <f t="shared" si="6"/>
        <v>0</v>
      </c>
      <c r="N11" s="28">
        <f t="shared" si="7"/>
        <v>0</v>
      </c>
      <c r="O11" s="29" t="str">
        <f t="shared" si="3"/>
        <v/>
      </c>
      <c r="P11" s="151" t="str">
        <f t="shared" si="4"/>
        <v/>
      </c>
      <c r="Q11" s="134">
        <v>0</v>
      </c>
      <c r="R11" s="134">
        <v>0</v>
      </c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/>
      <c r="J12" s="24"/>
      <c r="K12" s="26" t="str">
        <f t="shared" si="2"/>
        <v/>
      </c>
      <c r="L12" s="27">
        <f t="shared" si="5"/>
        <v>0</v>
      </c>
      <c r="M12" s="28">
        <f t="shared" si="6"/>
        <v>0</v>
      </c>
      <c r="N12" s="28">
        <f t="shared" si="7"/>
        <v>0</v>
      </c>
      <c r="O12" s="29" t="str">
        <f t="shared" si="3"/>
        <v/>
      </c>
      <c r="P12" s="151" t="str">
        <f t="shared" si="4"/>
        <v/>
      </c>
      <c r="Q12" s="134">
        <v>0</v>
      </c>
      <c r="R12" s="134">
        <v>0</v>
      </c>
    </row>
    <row r="13" spans="1:18" s="30" customFormat="1" ht="30.75" customHeight="1" x14ac:dyDescent="0.15">
      <c r="A13" s="22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/>
      <c r="J13" s="24"/>
      <c r="K13" s="26" t="str">
        <f t="shared" si="2"/>
        <v/>
      </c>
      <c r="L13" s="27">
        <f t="shared" si="5"/>
        <v>0</v>
      </c>
      <c r="M13" s="28">
        <f t="shared" si="6"/>
        <v>0</v>
      </c>
      <c r="N13" s="28">
        <f t="shared" si="7"/>
        <v>0</v>
      </c>
      <c r="O13" s="29" t="str">
        <f t="shared" si="3"/>
        <v/>
      </c>
      <c r="P13" s="151" t="str">
        <f t="shared" si="4"/>
        <v/>
      </c>
      <c r="Q13" s="134">
        <v>0</v>
      </c>
      <c r="R13" s="134">
        <v>0</v>
      </c>
    </row>
    <row r="14" spans="1:18" s="30" customFormat="1" ht="30.75" customHeight="1" x14ac:dyDescent="0.15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/>
      <c r="J14" s="24"/>
      <c r="K14" s="26" t="str">
        <f t="shared" si="2"/>
        <v/>
      </c>
      <c r="L14" s="27">
        <f t="shared" si="5"/>
        <v>0</v>
      </c>
      <c r="M14" s="28">
        <f t="shared" si="6"/>
        <v>0</v>
      </c>
      <c r="N14" s="28">
        <f t="shared" si="7"/>
        <v>0</v>
      </c>
      <c r="O14" s="29" t="str">
        <f t="shared" si="3"/>
        <v/>
      </c>
      <c r="P14" s="151" t="str">
        <f t="shared" si="4"/>
        <v/>
      </c>
      <c r="Q14" s="134">
        <v>0</v>
      </c>
      <c r="R14" s="134">
        <v>0</v>
      </c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/>
      <c r="J15" s="24"/>
      <c r="K15" s="26" t="str">
        <f t="shared" si="2"/>
        <v/>
      </c>
      <c r="L15" s="27">
        <f t="shared" si="5"/>
        <v>0</v>
      </c>
      <c r="M15" s="28">
        <f t="shared" si="6"/>
        <v>0</v>
      </c>
      <c r="N15" s="28">
        <f t="shared" si="7"/>
        <v>0</v>
      </c>
      <c r="O15" s="29" t="str">
        <f t="shared" si="3"/>
        <v/>
      </c>
      <c r="P15" s="151" t="str">
        <f t="shared" si="4"/>
        <v/>
      </c>
      <c r="Q15" s="134">
        <v>0</v>
      </c>
      <c r="R15" s="134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/>
      <c r="J16" s="24"/>
      <c r="K16" s="26" t="str">
        <f t="shared" si="2"/>
        <v/>
      </c>
      <c r="L16" s="27">
        <f t="shared" si="5"/>
        <v>0</v>
      </c>
      <c r="M16" s="28">
        <f t="shared" si="6"/>
        <v>0</v>
      </c>
      <c r="N16" s="28">
        <f t="shared" si="7"/>
        <v>0</v>
      </c>
      <c r="O16" s="29" t="str">
        <f t="shared" si="3"/>
        <v/>
      </c>
      <c r="P16" s="151" t="str">
        <f t="shared" si="4"/>
        <v/>
      </c>
      <c r="Q16" s="134">
        <v>0</v>
      </c>
      <c r="R16" s="134">
        <v>0</v>
      </c>
    </row>
    <row r="17" spans="1:18" s="30" customFormat="1" ht="30.75" customHeight="1" x14ac:dyDescent="0.15">
      <c r="A17" s="22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/>
      <c r="J17" s="24"/>
      <c r="K17" s="26" t="str">
        <f t="shared" si="2"/>
        <v/>
      </c>
      <c r="L17" s="27">
        <f t="shared" si="5"/>
        <v>0</v>
      </c>
      <c r="M17" s="28">
        <f t="shared" si="6"/>
        <v>0</v>
      </c>
      <c r="N17" s="28">
        <f t="shared" si="7"/>
        <v>0</v>
      </c>
      <c r="O17" s="29" t="str">
        <f t="shared" si="3"/>
        <v/>
      </c>
      <c r="P17" s="151" t="str">
        <f t="shared" si="4"/>
        <v/>
      </c>
      <c r="Q17" s="134">
        <v>0</v>
      </c>
      <c r="R17" s="134">
        <v>0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84" t="str">
        <f t="shared" si="1"/>
        <v/>
      </c>
      <c r="I18" s="33"/>
      <c r="J18" s="33"/>
      <c r="K18" s="103" t="str">
        <f t="shared" si="2"/>
        <v/>
      </c>
      <c r="L18" s="27">
        <f t="shared" si="5"/>
        <v>0</v>
      </c>
      <c r="M18" s="28">
        <f t="shared" si="6"/>
        <v>0</v>
      </c>
      <c r="N18" s="28">
        <f t="shared" si="7"/>
        <v>0</v>
      </c>
      <c r="O18" s="29" t="str">
        <f t="shared" si="3"/>
        <v/>
      </c>
      <c r="P18" s="151" t="str">
        <f t="shared" si="4"/>
        <v/>
      </c>
      <c r="Q18" s="134">
        <v>0</v>
      </c>
      <c r="R18" s="134">
        <v>0</v>
      </c>
    </row>
    <row r="19" spans="1:18" ht="30.75" customHeight="1" thickTop="1" x14ac:dyDescent="0.15">
      <c r="A19" s="37" t="s">
        <v>15</v>
      </c>
      <c r="B19" s="38">
        <f>SUM(B3:B18)</f>
        <v>0</v>
      </c>
      <c r="C19" s="39">
        <f>SUM(C3:C18)</f>
        <v>0</v>
      </c>
      <c r="D19" s="39">
        <f>SUM(D3:D18)</f>
        <v>0</v>
      </c>
      <c r="E19" s="25" t="str">
        <f>IF(ISERROR(D19/C19),"",D19/C19)</f>
        <v/>
      </c>
      <c r="F19" s="39">
        <f>SUM(F3:F18)</f>
        <v>0</v>
      </c>
      <c r="G19" s="39">
        <f>SUM(G3:G18)</f>
        <v>0</v>
      </c>
      <c r="H19" s="95" t="str">
        <f>IF(ISERROR(G19/F19),"",G19/F19)</f>
        <v/>
      </c>
      <c r="I19" s="39">
        <f>SUM(I3:I18)</f>
        <v>0</v>
      </c>
      <c r="J19" s="39">
        <f>SUM(J3:J18)</f>
        <v>0</v>
      </c>
      <c r="K19" s="26" t="str">
        <f t="shared" si="2"/>
        <v/>
      </c>
      <c r="L19" s="43"/>
      <c r="M19" s="44"/>
      <c r="N19" s="44"/>
      <c r="O19" s="44"/>
      <c r="P19" s="45"/>
      <c r="Q19" s="135">
        <f>N23</f>
        <v>1082</v>
      </c>
      <c r="R19" s="136">
        <f>J20</f>
        <v>1082</v>
      </c>
    </row>
    <row r="20" spans="1:18" ht="30.75" customHeight="1" x14ac:dyDescent="0.15">
      <c r="A20" s="46" t="s">
        <v>23</v>
      </c>
      <c r="B20" s="47">
        <v>1</v>
      </c>
      <c r="C20" s="48">
        <v>1082</v>
      </c>
      <c r="D20" s="48">
        <v>1066</v>
      </c>
      <c r="E20" s="49">
        <v>0.98521256931608137</v>
      </c>
      <c r="F20" s="48">
        <v>16</v>
      </c>
      <c r="G20" s="48">
        <v>16</v>
      </c>
      <c r="H20" s="49">
        <v>1</v>
      </c>
      <c r="I20" s="48">
        <v>1098</v>
      </c>
      <c r="J20" s="48">
        <v>1082</v>
      </c>
      <c r="K20" s="110">
        <v>0.98542805100182151</v>
      </c>
      <c r="L20" s="53"/>
      <c r="M20" s="54"/>
      <c r="N20" s="54"/>
      <c r="O20" s="54"/>
      <c r="P20" s="55"/>
    </row>
    <row r="21" spans="1:18" s="63" customFormat="1" ht="30.75" customHeight="1" thickBot="1" x14ac:dyDescent="0.2">
      <c r="A21" s="56" t="s">
        <v>30</v>
      </c>
      <c r="B21" s="153" t="s">
        <v>45</v>
      </c>
      <c r="C21" s="153" t="s">
        <v>45</v>
      </c>
      <c r="D21" s="153" t="s">
        <v>45</v>
      </c>
      <c r="E21" s="163"/>
      <c r="F21" s="153" t="s">
        <v>45</v>
      </c>
      <c r="G21" s="153" t="s">
        <v>45</v>
      </c>
      <c r="H21" s="163"/>
      <c r="I21" s="153" t="s">
        <v>45</v>
      </c>
      <c r="J21" s="153" t="s">
        <v>45</v>
      </c>
      <c r="K21" s="58"/>
      <c r="L21" s="59"/>
      <c r="M21" s="60"/>
      <c r="N21" s="60"/>
      <c r="O21" s="61"/>
      <c r="P21" s="62"/>
      <c r="Q21" s="82"/>
      <c r="R21" s="82"/>
    </row>
    <row r="22" spans="1:18" ht="30.75" customHeight="1" x14ac:dyDescent="0.15">
      <c r="A22" s="64" t="s">
        <v>16</v>
      </c>
      <c r="B22" s="114">
        <f>B19</f>
        <v>0</v>
      </c>
      <c r="C22" s="66">
        <f>C19</f>
        <v>0</v>
      </c>
      <c r="D22" s="66">
        <f>D19</f>
        <v>0</v>
      </c>
      <c r="E22" s="115" t="str">
        <f>IF(ISERROR(D22/C22),"  ",(D22/C22))</f>
        <v xml:space="preserve">  </v>
      </c>
      <c r="F22" s="66">
        <f>F19</f>
        <v>0</v>
      </c>
      <c r="G22" s="66">
        <f>G19</f>
        <v>0</v>
      </c>
      <c r="H22" s="115" t="str">
        <f>IF(ISERROR(G22/F22),"  ",(G22/F22))</f>
        <v xml:space="preserve">  </v>
      </c>
      <c r="I22" s="68"/>
      <c r="J22" s="69"/>
      <c r="K22" s="70"/>
      <c r="L22" s="116">
        <f>SUM(L3:L18)</f>
        <v>0</v>
      </c>
      <c r="M22" s="66">
        <f>SUM(M3:M18)</f>
        <v>0</v>
      </c>
      <c r="N22" s="66">
        <f>SUM(N3:N18)</f>
        <v>0</v>
      </c>
      <c r="O22" s="111" t="str">
        <f>IF(ISERROR(N22/M22),"",N22/M22)</f>
        <v/>
      </c>
      <c r="P22" s="117">
        <f>N22/Q19</f>
        <v>0</v>
      </c>
    </row>
    <row r="23" spans="1:18" ht="30.75" customHeight="1" x14ac:dyDescent="0.15">
      <c r="A23" s="46" t="s">
        <v>24</v>
      </c>
      <c r="B23" s="47">
        <v>1</v>
      </c>
      <c r="C23" s="48">
        <v>1082</v>
      </c>
      <c r="D23" s="48">
        <v>1066</v>
      </c>
      <c r="E23" s="49">
        <v>0.98521256931608137</v>
      </c>
      <c r="F23" s="48">
        <v>16</v>
      </c>
      <c r="G23" s="48">
        <v>16</v>
      </c>
      <c r="H23" s="49">
        <v>1</v>
      </c>
      <c r="I23" s="71"/>
      <c r="J23" s="72"/>
      <c r="K23" s="73"/>
      <c r="L23" s="118">
        <v>1</v>
      </c>
      <c r="M23" s="119">
        <v>1098</v>
      </c>
      <c r="N23" s="51">
        <v>1082</v>
      </c>
      <c r="O23" s="75">
        <v>0.98542805100182151</v>
      </c>
      <c r="P23" s="113"/>
    </row>
    <row r="24" spans="1:18" s="63" customFormat="1" ht="30.75" customHeight="1" thickBot="1" x14ac:dyDescent="0.2">
      <c r="A24" s="76" t="s">
        <v>32</v>
      </c>
      <c r="B24" s="161" t="s">
        <v>45</v>
      </c>
      <c r="C24" s="161" t="s">
        <v>45</v>
      </c>
      <c r="D24" s="161" t="s">
        <v>45</v>
      </c>
      <c r="E24" s="163"/>
      <c r="F24" s="151" t="s">
        <v>45</v>
      </c>
      <c r="G24" s="151" t="s">
        <v>45</v>
      </c>
      <c r="H24" s="57"/>
      <c r="I24" s="78"/>
      <c r="J24" s="60"/>
      <c r="K24" s="79"/>
      <c r="L24" s="151" t="s">
        <v>45</v>
      </c>
      <c r="M24" s="151" t="s">
        <v>45</v>
      </c>
      <c r="N24" s="151" t="s">
        <v>45</v>
      </c>
      <c r="O24" s="80"/>
      <c r="P24" s="81"/>
      <c r="Q24" s="82"/>
      <c r="R24" s="8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ignoredErrors>
    <ignoredError sqref="E19 E22 H1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R24"/>
  <sheetViews>
    <sheetView showZeros="0" view="pageBreakPreview" zoomScale="85" zoomScaleNormal="85" zoomScaleSheetLayoutView="85" workbookViewId="0">
      <pane xSplit="2" ySplit="2" topLeftCell="C3" activePane="bottomRight" state="frozen"/>
      <selection pane="topRight"/>
      <selection pane="bottomLeft"/>
      <selection pane="bottomRight" activeCell="P8" sqref="P8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6" width="10.125" style="82" customWidth="1"/>
    <col min="17" max="18" width="9" style="82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35</v>
      </c>
      <c r="R2" s="140" t="s">
        <v>38</v>
      </c>
    </row>
    <row r="3" spans="1:18" s="30" customFormat="1" ht="30.75" customHeight="1" x14ac:dyDescent="0.15">
      <c r="A3" s="22" t="s">
        <v>1</v>
      </c>
      <c r="B3" s="23"/>
      <c r="C3" s="24"/>
      <c r="D3" s="24"/>
      <c r="E3" s="25" t="str">
        <f>IF(ISERROR(D3/C3),"",D3/C3)</f>
        <v/>
      </c>
      <c r="F3" s="24"/>
      <c r="G3" s="24"/>
      <c r="H3" s="25" t="str">
        <f>IF(ISERROR(G3/F3),"",G3/F3)</f>
        <v/>
      </c>
      <c r="I3" s="24"/>
      <c r="J3" s="24"/>
      <c r="K3" s="26" t="str">
        <f>IF(ISERROR(J3/I3),"",J3/I3)</f>
        <v/>
      </c>
      <c r="L3" s="27">
        <f>B3+'１月'!L3</f>
        <v>0</v>
      </c>
      <c r="M3" s="28">
        <f>I3+'１月'!M3</f>
        <v>0</v>
      </c>
      <c r="N3" s="28">
        <f>J3+'１月'!N3</f>
        <v>0</v>
      </c>
      <c r="O3" s="29" t="str">
        <f>IF(ISERROR(N3/M3),"",N3/M3)</f>
        <v/>
      </c>
      <c r="P3" s="83" t="str">
        <f t="shared" ref="P3:P18" si="0">IF(ISERROR(N3/Q3),"",N3/Q3)</f>
        <v/>
      </c>
      <c r="Q3" s="134">
        <v>0</v>
      </c>
      <c r="R3" s="134">
        <v>0</v>
      </c>
    </row>
    <row r="4" spans="1:18" s="30" customFormat="1" ht="30.75" customHeight="1" x14ac:dyDescent="0.15">
      <c r="A4" s="22" t="s">
        <v>40</v>
      </c>
      <c r="B4" s="23"/>
      <c r="C4" s="24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/>
      <c r="J4" s="24"/>
      <c r="K4" s="26" t="str">
        <f>IF(ISERROR(J4/I4),"",J4/I4)</f>
        <v/>
      </c>
      <c r="L4" s="27">
        <f>B4+'１月'!L4</f>
        <v>0</v>
      </c>
      <c r="M4" s="28">
        <f>I4+'１月'!M4</f>
        <v>0</v>
      </c>
      <c r="N4" s="28">
        <f>J4+'１月'!N4</f>
        <v>0</v>
      </c>
      <c r="O4" s="29" t="str">
        <f>IF(ISERROR(N4/M4),"",N4/M4)</f>
        <v/>
      </c>
      <c r="P4" s="83" t="str">
        <f t="shared" si="0"/>
        <v/>
      </c>
      <c r="Q4" s="134">
        <v>0</v>
      </c>
      <c r="R4" s="134">
        <v>0</v>
      </c>
    </row>
    <row r="5" spans="1:18" s="30" customFormat="1" ht="30.75" customHeight="1" x14ac:dyDescent="0.15">
      <c r="A5" s="22" t="s">
        <v>44</v>
      </c>
      <c r="B5" s="23"/>
      <c r="C5" s="24"/>
      <c r="D5" s="24"/>
      <c r="E5" s="25" t="str">
        <f t="shared" ref="E5:E18" si="1">IF(ISERROR(D5/C5),"",D5/C5)</f>
        <v/>
      </c>
      <c r="F5" s="24"/>
      <c r="G5" s="24"/>
      <c r="H5" s="25" t="str">
        <f t="shared" ref="H5:H18" si="2">IF(ISERROR(G5/F5),"",G5/F5)</f>
        <v/>
      </c>
      <c r="I5" s="24"/>
      <c r="J5" s="24"/>
      <c r="K5" s="26" t="str">
        <f t="shared" ref="K5:K19" si="3">IF(ISERROR(J5/I5),"",J5/I5)</f>
        <v/>
      </c>
      <c r="L5" s="27">
        <f>B5+'１月'!L5</f>
        <v>0</v>
      </c>
      <c r="M5" s="28">
        <f>I5+'１月'!M5</f>
        <v>0</v>
      </c>
      <c r="N5" s="28">
        <f>J5+'１月'!N5</f>
        <v>0</v>
      </c>
      <c r="O5" s="29" t="str">
        <f t="shared" ref="O5:O18" si="4">IF(ISERROR(N5/M5),"",N5/M5)</f>
        <v/>
      </c>
      <c r="P5" s="83" t="str">
        <f t="shared" si="0"/>
        <v/>
      </c>
      <c r="Q5" s="134">
        <v>0</v>
      </c>
      <c r="R5" s="134">
        <v>0</v>
      </c>
    </row>
    <row r="6" spans="1:18" s="30" customFormat="1" ht="30.75" customHeight="1" x14ac:dyDescent="0.15">
      <c r="A6" s="22" t="s">
        <v>2</v>
      </c>
      <c r="B6" s="23"/>
      <c r="C6" s="24"/>
      <c r="D6" s="24"/>
      <c r="E6" s="25" t="str">
        <f t="shared" si="1"/>
        <v/>
      </c>
      <c r="F6" s="24"/>
      <c r="G6" s="24"/>
      <c r="H6" s="25" t="str">
        <f t="shared" si="2"/>
        <v/>
      </c>
      <c r="I6" s="24"/>
      <c r="J6" s="24"/>
      <c r="K6" s="26" t="str">
        <f t="shared" si="3"/>
        <v/>
      </c>
      <c r="L6" s="27">
        <f>B6+'１月'!L6</f>
        <v>0</v>
      </c>
      <c r="M6" s="28">
        <f>I6+'１月'!M6</f>
        <v>0</v>
      </c>
      <c r="N6" s="28">
        <f>J6+'１月'!N6</f>
        <v>0</v>
      </c>
      <c r="O6" s="29" t="str">
        <f t="shared" si="4"/>
        <v/>
      </c>
      <c r="P6" s="83" t="str">
        <f t="shared" si="0"/>
        <v/>
      </c>
      <c r="Q6" s="134">
        <v>0</v>
      </c>
      <c r="R6" s="134">
        <v>0</v>
      </c>
    </row>
    <row r="7" spans="1:18" s="30" customFormat="1" ht="30.75" customHeight="1" x14ac:dyDescent="0.15">
      <c r="A7" s="22" t="s">
        <v>3</v>
      </c>
      <c r="B7" s="23"/>
      <c r="C7" s="24"/>
      <c r="D7" s="24"/>
      <c r="E7" s="25" t="str">
        <f t="shared" si="1"/>
        <v/>
      </c>
      <c r="F7" s="24"/>
      <c r="G7" s="24"/>
      <c r="H7" s="25" t="str">
        <f t="shared" si="2"/>
        <v/>
      </c>
      <c r="I7" s="24"/>
      <c r="J7" s="24"/>
      <c r="K7" s="26" t="str">
        <f t="shared" si="3"/>
        <v/>
      </c>
      <c r="L7" s="27">
        <f>B7+'１月'!L7</f>
        <v>0</v>
      </c>
      <c r="M7" s="28">
        <f>I7+'１月'!M7</f>
        <v>0</v>
      </c>
      <c r="N7" s="28">
        <f>J7+'１月'!N7</f>
        <v>0</v>
      </c>
      <c r="O7" s="29" t="str">
        <f t="shared" si="4"/>
        <v/>
      </c>
      <c r="P7" s="83" t="str">
        <f t="shared" si="0"/>
        <v/>
      </c>
      <c r="Q7" s="134">
        <v>0</v>
      </c>
      <c r="R7" s="134">
        <v>0</v>
      </c>
    </row>
    <row r="8" spans="1:18" s="30" customFormat="1" ht="30.75" customHeight="1" x14ac:dyDescent="0.15">
      <c r="A8" s="22" t="s">
        <v>27</v>
      </c>
      <c r="B8" s="23"/>
      <c r="C8" s="24"/>
      <c r="D8" s="24"/>
      <c r="E8" s="25" t="str">
        <f t="shared" si="1"/>
        <v/>
      </c>
      <c r="F8" s="24"/>
      <c r="G8" s="24"/>
      <c r="H8" s="25" t="str">
        <f t="shared" si="2"/>
        <v/>
      </c>
      <c r="I8" s="24"/>
      <c r="J8" s="24"/>
      <c r="K8" s="26" t="str">
        <f t="shared" si="3"/>
        <v/>
      </c>
      <c r="L8" s="27">
        <f>B8+'１月'!L8</f>
        <v>0</v>
      </c>
      <c r="M8" s="28">
        <f>I8+'１月'!M8</f>
        <v>0</v>
      </c>
      <c r="N8" s="28">
        <f>J8+'１月'!N8</f>
        <v>0</v>
      </c>
      <c r="O8" s="29" t="str">
        <f t="shared" si="4"/>
        <v/>
      </c>
      <c r="P8" s="151" t="s">
        <v>45</v>
      </c>
      <c r="Q8" s="134">
        <v>1082</v>
      </c>
      <c r="R8" s="134">
        <v>0</v>
      </c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 t="shared" si="1"/>
        <v/>
      </c>
      <c r="F9" s="24"/>
      <c r="G9" s="24"/>
      <c r="H9" s="25" t="str">
        <f t="shared" si="2"/>
        <v/>
      </c>
      <c r="I9" s="24"/>
      <c r="J9" s="24"/>
      <c r="K9" s="26" t="str">
        <f t="shared" si="3"/>
        <v/>
      </c>
      <c r="L9" s="27">
        <f>B9+'１月'!L9</f>
        <v>0</v>
      </c>
      <c r="M9" s="28">
        <f>I9+'１月'!M9</f>
        <v>0</v>
      </c>
      <c r="N9" s="28">
        <f>J9+'１月'!N9</f>
        <v>0</v>
      </c>
      <c r="O9" s="29" t="str">
        <f t="shared" si="4"/>
        <v/>
      </c>
      <c r="P9" s="151" t="str">
        <f t="shared" si="0"/>
        <v/>
      </c>
      <c r="Q9" s="134">
        <v>0</v>
      </c>
      <c r="R9" s="134">
        <v>0</v>
      </c>
    </row>
    <row r="10" spans="1:18" s="30" customFormat="1" ht="30.75" customHeight="1" x14ac:dyDescent="0.15">
      <c r="A10" s="22" t="s">
        <v>4</v>
      </c>
      <c r="B10" s="23"/>
      <c r="C10" s="24"/>
      <c r="D10" s="24"/>
      <c r="E10" s="25" t="str">
        <f t="shared" si="1"/>
        <v/>
      </c>
      <c r="F10" s="24"/>
      <c r="G10" s="24"/>
      <c r="H10" s="25" t="str">
        <f t="shared" si="2"/>
        <v/>
      </c>
      <c r="I10" s="24"/>
      <c r="J10" s="24"/>
      <c r="K10" s="26" t="str">
        <f t="shared" si="3"/>
        <v/>
      </c>
      <c r="L10" s="27">
        <f>B10+'１月'!L10</f>
        <v>0</v>
      </c>
      <c r="M10" s="28">
        <f>I10+'１月'!M10</f>
        <v>0</v>
      </c>
      <c r="N10" s="28">
        <f>J10+'１月'!N10</f>
        <v>0</v>
      </c>
      <c r="O10" s="29" t="str">
        <f t="shared" si="4"/>
        <v/>
      </c>
      <c r="P10" s="151" t="str">
        <f t="shared" si="0"/>
        <v/>
      </c>
      <c r="Q10" s="134">
        <v>0</v>
      </c>
      <c r="R10" s="134">
        <v>0</v>
      </c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1"/>
        <v/>
      </c>
      <c r="F11" s="24"/>
      <c r="G11" s="24"/>
      <c r="H11" s="25" t="str">
        <f t="shared" si="2"/>
        <v/>
      </c>
      <c r="I11" s="24"/>
      <c r="J11" s="24"/>
      <c r="K11" s="26" t="str">
        <f t="shared" si="3"/>
        <v/>
      </c>
      <c r="L11" s="27">
        <f>B11+'１月'!L11</f>
        <v>0</v>
      </c>
      <c r="M11" s="28">
        <f>I11+'１月'!M11</f>
        <v>0</v>
      </c>
      <c r="N11" s="28">
        <f>J11+'１月'!N11</f>
        <v>0</v>
      </c>
      <c r="O11" s="29" t="str">
        <f t="shared" si="4"/>
        <v/>
      </c>
      <c r="P11" s="151" t="str">
        <f t="shared" si="0"/>
        <v/>
      </c>
      <c r="Q11" s="134">
        <v>0</v>
      </c>
      <c r="R11" s="134">
        <v>0</v>
      </c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1"/>
        <v/>
      </c>
      <c r="F12" s="24"/>
      <c r="G12" s="24"/>
      <c r="H12" s="25" t="str">
        <f t="shared" si="2"/>
        <v/>
      </c>
      <c r="I12" s="24"/>
      <c r="J12" s="24"/>
      <c r="K12" s="26" t="str">
        <f t="shared" si="3"/>
        <v/>
      </c>
      <c r="L12" s="27">
        <f>B12+'１月'!L12</f>
        <v>0</v>
      </c>
      <c r="M12" s="28">
        <f>I12+'１月'!M12</f>
        <v>0</v>
      </c>
      <c r="N12" s="28">
        <f>J12+'１月'!N12</f>
        <v>0</v>
      </c>
      <c r="O12" s="29" t="str">
        <f t="shared" si="4"/>
        <v/>
      </c>
      <c r="P12" s="151" t="str">
        <f t="shared" si="0"/>
        <v/>
      </c>
      <c r="Q12" s="134">
        <v>0</v>
      </c>
      <c r="R12" s="134">
        <v>0</v>
      </c>
    </row>
    <row r="13" spans="1:18" s="30" customFormat="1" ht="30.75" customHeight="1" x14ac:dyDescent="0.15">
      <c r="A13" s="22" t="s">
        <v>26</v>
      </c>
      <c r="B13" s="23"/>
      <c r="C13" s="24"/>
      <c r="D13" s="24"/>
      <c r="E13" s="25" t="str">
        <f t="shared" si="1"/>
        <v/>
      </c>
      <c r="F13" s="24"/>
      <c r="G13" s="24"/>
      <c r="H13" s="25" t="str">
        <f t="shared" si="2"/>
        <v/>
      </c>
      <c r="I13" s="24"/>
      <c r="J13" s="24"/>
      <c r="K13" s="26" t="str">
        <f t="shared" si="3"/>
        <v/>
      </c>
      <c r="L13" s="27">
        <f>B13+'１月'!L13</f>
        <v>0</v>
      </c>
      <c r="M13" s="28">
        <f>I13+'１月'!M13</f>
        <v>0</v>
      </c>
      <c r="N13" s="28">
        <f>J13+'１月'!N13</f>
        <v>0</v>
      </c>
      <c r="O13" s="29" t="str">
        <f t="shared" si="4"/>
        <v/>
      </c>
      <c r="P13" s="151" t="s">
        <v>45</v>
      </c>
      <c r="Q13" s="134">
        <v>30472</v>
      </c>
      <c r="R13" s="134">
        <v>30472</v>
      </c>
    </row>
    <row r="14" spans="1:18" s="30" customFormat="1" ht="30.75" customHeight="1" x14ac:dyDescent="0.15">
      <c r="A14" s="22" t="s">
        <v>7</v>
      </c>
      <c r="B14" s="23"/>
      <c r="C14" s="24"/>
      <c r="D14" s="24"/>
      <c r="E14" s="25" t="str">
        <f>IF(ISERROR(D14/C14),"",D14/C14)</f>
        <v/>
      </c>
      <c r="F14" s="24"/>
      <c r="G14" s="24"/>
      <c r="H14" s="25" t="str">
        <f>IF(ISERROR(G14/F14),"",G14/F14)</f>
        <v/>
      </c>
      <c r="I14" s="24"/>
      <c r="J14" s="24"/>
      <c r="K14" s="26" t="str">
        <f>IF(ISERROR(J14/I14),"",J14/I14)</f>
        <v/>
      </c>
      <c r="L14" s="27">
        <f>B14+'１月'!L14</f>
        <v>0</v>
      </c>
      <c r="M14" s="28">
        <f>I14+'１月'!M14</f>
        <v>0</v>
      </c>
      <c r="N14" s="28">
        <f>J14+'１月'!N14</f>
        <v>0</v>
      </c>
      <c r="O14" s="29" t="str">
        <f t="shared" si="4"/>
        <v/>
      </c>
      <c r="P14" s="151" t="s">
        <v>45</v>
      </c>
      <c r="Q14" s="134">
        <v>5892</v>
      </c>
      <c r="R14" s="134">
        <v>5892</v>
      </c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1"/>
        <v/>
      </c>
      <c r="F15" s="24"/>
      <c r="G15" s="24"/>
      <c r="H15" s="25" t="str">
        <f t="shared" si="2"/>
        <v/>
      </c>
      <c r="I15" s="24"/>
      <c r="J15" s="24"/>
      <c r="K15" s="26" t="str">
        <f t="shared" si="3"/>
        <v/>
      </c>
      <c r="L15" s="27">
        <f>B15+'１月'!L15</f>
        <v>0</v>
      </c>
      <c r="M15" s="28">
        <f>I15+'１月'!M15</f>
        <v>0</v>
      </c>
      <c r="N15" s="28">
        <f>J15+'１月'!N15</f>
        <v>0</v>
      </c>
      <c r="O15" s="29" t="str">
        <f t="shared" si="4"/>
        <v/>
      </c>
      <c r="P15" s="151" t="str">
        <f t="shared" si="0"/>
        <v/>
      </c>
      <c r="Q15" s="134">
        <v>0</v>
      </c>
      <c r="R15" s="134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1"/>
        <v/>
      </c>
      <c r="F16" s="24"/>
      <c r="G16" s="24"/>
      <c r="H16" s="25" t="str">
        <f t="shared" si="2"/>
        <v/>
      </c>
      <c r="I16" s="24"/>
      <c r="J16" s="24"/>
      <c r="K16" s="26" t="str">
        <f t="shared" si="3"/>
        <v/>
      </c>
      <c r="L16" s="27">
        <f>B16+'１月'!L16</f>
        <v>0</v>
      </c>
      <c r="M16" s="28">
        <f>I16+'１月'!M16</f>
        <v>0</v>
      </c>
      <c r="N16" s="28">
        <f>J16+'１月'!N16</f>
        <v>0</v>
      </c>
      <c r="O16" s="29" t="str">
        <f t="shared" si="4"/>
        <v/>
      </c>
      <c r="P16" s="151" t="str">
        <f t="shared" si="0"/>
        <v/>
      </c>
      <c r="Q16" s="134">
        <v>0</v>
      </c>
      <c r="R16" s="134">
        <v>0</v>
      </c>
    </row>
    <row r="17" spans="1:18" s="30" customFormat="1" ht="30.75" customHeight="1" x14ac:dyDescent="0.15">
      <c r="A17" s="22" t="s">
        <v>10</v>
      </c>
      <c r="B17" s="23"/>
      <c r="C17" s="24"/>
      <c r="D17" s="24"/>
      <c r="E17" s="25" t="str">
        <f t="shared" si="1"/>
        <v/>
      </c>
      <c r="F17" s="24"/>
      <c r="G17" s="24"/>
      <c r="H17" s="25" t="str">
        <f t="shared" si="2"/>
        <v/>
      </c>
      <c r="I17" s="24"/>
      <c r="J17" s="24"/>
      <c r="K17" s="26" t="str">
        <f t="shared" si="3"/>
        <v/>
      </c>
      <c r="L17" s="27">
        <f>B17+'１月'!L17</f>
        <v>0</v>
      </c>
      <c r="M17" s="28">
        <f>I17+'１月'!M17</f>
        <v>0</v>
      </c>
      <c r="N17" s="28">
        <f>J17+'１月'!N17</f>
        <v>0</v>
      </c>
      <c r="O17" s="29" t="str">
        <f t="shared" si="4"/>
        <v/>
      </c>
      <c r="P17" s="83" t="str">
        <f t="shared" si="0"/>
        <v/>
      </c>
      <c r="Q17" s="134">
        <v>0</v>
      </c>
      <c r="R17" s="134">
        <v>0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84" t="str">
        <f t="shared" si="1"/>
        <v/>
      </c>
      <c r="F18" s="33"/>
      <c r="G18" s="33"/>
      <c r="H18" s="84" t="str">
        <f t="shared" si="2"/>
        <v/>
      </c>
      <c r="I18" s="33"/>
      <c r="J18" s="33"/>
      <c r="K18" s="103" t="str">
        <f t="shared" si="3"/>
        <v/>
      </c>
      <c r="L18" s="27">
        <f>B18+'１月'!L18</f>
        <v>0</v>
      </c>
      <c r="M18" s="28">
        <f>I18+'１月'!M18</f>
        <v>0</v>
      </c>
      <c r="N18" s="28">
        <f>J18+'１月'!N18</f>
        <v>0</v>
      </c>
      <c r="O18" s="29" t="str">
        <f t="shared" si="4"/>
        <v/>
      </c>
      <c r="P18" s="83" t="str">
        <f t="shared" si="0"/>
        <v/>
      </c>
      <c r="Q18" s="134">
        <v>0</v>
      </c>
      <c r="R18" s="134">
        <v>0</v>
      </c>
    </row>
    <row r="19" spans="1:18" ht="30.75" customHeight="1" thickTop="1" x14ac:dyDescent="0.15">
      <c r="A19" s="37" t="s">
        <v>15</v>
      </c>
      <c r="B19" s="38">
        <f>SUM(B3:B18)</f>
        <v>0</v>
      </c>
      <c r="C19" s="39">
        <f>SUM(C3:C18)</f>
        <v>0</v>
      </c>
      <c r="D19" s="39">
        <f>SUM(D3:D18)</f>
        <v>0</v>
      </c>
      <c r="E19" s="40" t="str">
        <f>IF(ISERROR(D19/C19),"",D19/C19)</f>
        <v/>
      </c>
      <c r="F19" s="39">
        <f>SUM(F3:F18)</f>
        <v>0</v>
      </c>
      <c r="G19" s="39">
        <f>SUM(G3:G18)</f>
        <v>0</v>
      </c>
      <c r="H19" s="25" t="str">
        <f>IF(ISERROR(G19/F19),"",G19/F19)</f>
        <v/>
      </c>
      <c r="I19" s="39">
        <f>SUM(I3:I18)</f>
        <v>0</v>
      </c>
      <c r="J19" s="39">
        <f>SUM(J3:J18)</f>
        <v>0</v>
      </c>
      <c r="K19" s="26" t="str">
        <f t="shared" si="3"/>
        <v/>
      </c>
      <c r="L19" s="43"/>
      <c r="M19" s="44"/>
      <c r="N19" s="44"/>
      <c r="O19" s="44"/>
      <c r="P19" s="45"/>
      <c r="Q19" s="135">
        <f>N23</f>
        <v>37446</v>
      </c>
      <c r="R19" s="136">
        <f>J20</f>
        <v>36364</v>
      </c>
    </row>
    <row r="20" spans="1:18" ht="30.75" customHeight="1" x14ac:dyDescent="0.15">
      <c r="A20" s="46" t="s">
        <v>23</v>
      </c>
      <c r="B20" s="47">
        <v>3</v>
      </c>
      <c r="C20" s="48">
        <v>0</v>
      </c>
      <c r="D20" s="48">
        <v>0</v>
      </c>
      <c r="E20" s="87" t="s">
        <v>43</v>
      </c>
      <c r="F20" s="48">
        <v>37191</v>
      </c>
      <c r="G20" s="48">
        <v>36364</v>
      </c>
      <c r="H20" s="49">
        <v>0.97776343739076654</v>
      </c>
      <c r="I20" s="48">
        <v>37191</v>
      </c>
      <c r="J20" s="48">
        <v>36364</v>
      </c>
      <c r="K20" s="110">
        <v>0.97776343739076654</v>
      </c>
      <c r="L20" s="53"/>
      <c r="M20" s="54"/>
      <c r="N20" s="54"/>
      <c r="O20" s="54"/>
      <c r="P20" s="55"/>
    </row>
    <row r="21" spans="1:18" s="63" customFormat="1" ht="30.75" customHeight="1" thickBot="1" x14ac:dyDescent="0.2">
      <c r="A21" s="56" t="s">
        <v>30</v>
      </c>
      <c r="B21" s="153" t="s">
        <v>45</v>
      </c>
      <c r="C21" s="153" t="str">
        <f t="shared" ref="C21:D21" si="5">IFERROR(C19/C20,"")</f>
        <v/>
      </c>
      <c r="D21" s="153" t="str">
        <f t="shared" si="5"/>
        <v/>
      </c>
      <c r="E21" s="163"/>
      <c r="F21" s="153" t="s">
        <v>45</v>
      </c>
      <c r="G21" s="153" t="s">
        <v>45</v>
      </c>
      <c r="H21" s="163"/>
      <c r="I21" s="153" t="s">
        <v>45</v>
      </c>
      <c r="J21" s="153" t="s">
        <v>45</v>
      </c>
      <c r="K21" s="58"/>
      <c r="L21" s="59"/>
      <c r="M21" s="60"/>
      <c r="N21" s="60"/>
      <c r="O21" s="61"/>
      <c r="P21" s="62"/>
      <c r="Q21" s="82"/>
      <c r="R21" s="82"/>
    </row>
    <row r="22" spans="1:18" ht="30.75" customHeight="1" x14ac:dyDescent="0.15">
      <c r="A22" s="64" t="s">
        <v>16</v>
      </c>
      <c r="B22" s="65">
        <f>B19+'１月'!B22</f>
        <v>0</v>
      </c>
      <c r="C22" s="139">
        <f>C19+'１月'!C22</f>
        <v>0</v>
      </c>
      <c r="D22" s="139">
        <f>D19+'１月'!D22</f>
        <v>0</v>
      </c>
      <c r="E22" s="67" t="str">
        <f>IF(ISERROR(D22/C22),"  ",(D22/C22))</f>
        <v xml:space="preserve">  </v>
      </c>
      <c r="F22" s="139">
        <f>F19+'１月'!F22</f>
        <v>0</v>
      </c>
      <c r="G22" s="139">
        <f>G19+'１月'!G22</f>
        <v>0</v>
      </c>
      <c r="H22" s="67" t="str">
        <f>IF(ISERROR(G22/F22),"  ",(G22/F22))</f>
        <v xml:space="preserve">  </v>
      </c>
      <c r="I22" s="68"/>
      <c r="J22" s="69"/>
      <c r="K22" s="70"/>
      <c r="L22" s="39">
        <f>SUM(L3:L18)</f>
        <v>0</v>
      </c>
      <c r="M22" s="39">
        <f>SUM(M3:M18)</f>
        <v>0</v>
      </c>
      <c r="N22" s="39">
        <f>SUM(N3:N18)</f>
        <v>0</v>
      </c>
      <c r="O22" s="29" t="str">
        <f>IF(ISERROR(N22/M22),"",N22/M22)</f>
        <v/>
      </c>
      <c r="P22" s="117">
        <f>N22/Q19</f>
        <v>0</v>
      </c>
    </row>
    <row r="23" spans="1:18" ht="30.75" customHeight="1" x14ac:dyDescent="0.15">
      <c r="A23" s="46" t="s">
        <v>24</v>
      </c>
      <c r="B23" s="47">
        <v>4</v>
      </c>
      <c r="C23" s="48">
        <v>1082</v>
      </c>
      <c r="D23" s="48">
        <v>1066</v>
      </c>
      <c r="E23" s="49">
        <v>0.98521256931608137</v>
      </c>
      <c r="F23" s="48">
        <v>37207</v>
      </c>
      <c r="G23" s="48">
        <v>36380</v>
      </c>
      <c r="H23" s="49">
        <v>0.97777299970435672</v>
      </c>
      <c r="I23" s="71"/>
      <c r="J23" s="72"/>
      <c r="K23" s="73"/>
      <c r="L23" s="74">
        <v>4</v>
      </c>
      <c r="M23" s="74">
        <v>38289</v>
      </c>
      <c r="N23" s="74">
        <v>37446</v>
      </c>
      <c r="O23" s="75">
        <v>0.97798323278226118</v>
      </c>
      <c r="P23" s="99"/>
    </row>
    <row r="24" spans="1:18" s="63" customFormat="1" ht="30.75" customHeight="1" thickBot="1" x14ac:dyDescent="0.2">
      <c r="A24" s="76" t="s">
        <v>30</v>
      </c>
      <c r="B24" s="161" t="s">
        <v>45</v>
      </c>
      <c r="C24" s="161" t="s">
        <v>45</v>
      </c>
      <c r="D24" s="161" t="s">
        <v>45</v>
      </c>
      <c r="E24" s="163"/>
      <c r="F24" s="161" t="s">
        <v>45</v>
      </c>
      <c r="G24" s="161" t="s">
        <v>45</v>
      </c>
      <c r="H24" s="57"/>
      <c r="I24" s="78"/>
      <c r="J24" s="60"/>
      <c r="K24" s="79"/>
      <c r="L24" s="161" t="s">
        <v>45</v>
      </c>
      <c r="M24" s="161" t="s">
        <v>45</v>
      </c>
      <c r="N24" s="161" t="s">
        <v>45</v>
      </c>
      <c r="O24" s="80"/>
      <c r="P24" s="81"/>
      <c r="Q24" s="82"/>
      <c r="R24" s="8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1">
    <pageSetUpPr fitToPage="1"/>
  </sheetPr>
  <dimension ref="A1:R24"/>
  <sheetViews>
    <sheetView showZeros="0" view="pageBreakPreview" zoomScale="85" zoomScaleNormal="85" zoomScaleSheetLayoutView="85" workbookViewId="0">
      <pane xSplit="1" ySplit="2" topLeftCell="B6" activePane="bottomRight" state="frozen"/>
      <selection pane="topRight"/>
      <selection pane="bottomLeft"/>
      <selection pane="bottomRight" activeCell="K18" sqref="K18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6" width="10.125" style="82" customWidth="1"/>
    <col min="17" max="18" width="9.125" style="82" bestFit="1" customWidth="1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36</v>
      </c>
      <c r="R2" s="140" t="s">
        <v>39</v>
      </c>
    </row>
    <row r="3" spans="1:18" s="30" customFormat="1" ht="30.75" customHeight="1" x14ac:dyDescent="0.15">
      <c r="A3" s="22" t="s">
        <v>1</v>
      </c>
      <c r="B3" s="23"/>
      <c r="C3" s="24"/>
      <c r="D3" s="24"/>
      <c r="E3" s="25" t="str">
        <f>IF(ISERROR(D3/C3),"",D3/C3)</f>
        <v/>
      </c>
      <c r="F3" s="24"/>
      <c r="G3" s="24"/>
      <c r="H3" s="25" t="str">
        <f>IF(ISERROR(G3/F3),"",G3/F3)</f>
        <v/>
      </c>
      <c r="I3" s="24"/>
      <c r="J3" s="24"/>
      <c r="K3" s="25" t="str">
        <f>IF(ISERROR(J3/I3),"",J3/I3)</f>
        <v/>
      </c>
      <c r="L3" s="27">
        <f>B3+'２月'!L3</f>
        <v>0</v>
      </c>
      <c r="M3" s="28">
        <f>I3+'２月'!M3</f>
        <v>0</v>
      </c>
      <c r="N3" s="28">
        <f>J3+'２月'!N3</f>
        <v>0</v>
      </c>
      <c r="O3" s="25" t="str">
        <f>IF(ISERROR(N3/M3),"",N3/M3)</f>
        <v/>
      </c>
      <c r="P3" s="151" t="s">
        <v>45</v>
      </c>
      <c r="Q3" s="134">
        <v>25432</v>
      </c>
      <c r="R3" s="134">
        <v>25432</v>
      </c>
    </row>
    <row r="4" spans="1:18" s="30" customFormat="1" ht="30.75" customHeight="1" x14ac:dyDescent="0.15">
      <c r="A4" s="22" t="s">
        <v>40</v>
      </c>
      <c r="B4" s="23"/>
      <c r="C4" s="24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/>
      <c r="J4" s="24"/>
      <c r="K4" s="25" t="str">
        <f>IF(ISERROR(J4/I4),"",J4/I4)</f>
        <v/>
      </c>
      <c r="L4" s="27">
        <f>B4+'２月'!L4</f>
        <v>0</v>
      </c>
      <c r="M4" s="28">
        <f>I4+'２月'!M4</f>
        <v>0</v>
      </c>
      <c r="N4" s="28">
        <f>J4+'２月'!N4</f>
        <v>0</v>
      </c>
      <c r="O4" s="25" t="str">
        <f>IF(ISERROR(N4/M4),"",N4/M4)</f>
        <v/>
      </c>
      <c r="P4" s="151" t="str">
        <f t="shared" ref="P4:P18" si="0">IF(ISERROR(N4/Q4),"",N4/Q4)</f>
        <v/>
      </c>
      <c r="Q4" s="134">
        <v>0</v>
      </c>
      <c r="R4" s="134">
        <v>0</v>
      </c>
    </row>
    <row r="5" spans="1:18" s="30" customFormat="1" ht="30.75" customHeight="1" x14ac:dyDescent="0.15">
      <c r="A5" s="22" t="s">
        <v>44</v>
      </c>
      <c r="B5" s="23"/>
      <c r="C5" s="24"/>
      <c r="D5" s="24"/>
      <c r="E5" s="25" t="str">
        <f t="shared" ref="E5:E18" si="1">IF(ISERROR(D5/C5),"",D5/C5)</f>
        <v/>
      </c>
      <c r="F5" s="24"/>
      <c r="G5" s="24"/>
      <c r="H5" s="25" t="str">
        <f t="shared" ref="H5:H18" si="2">IF(ISERROR(G5/F5),"",G5/F5)</f>
        <v/>
      </c>
      <c r="I5" s="24"/>
      <c r="J5" s="24"/>
      <c r="K5" s="25" t="str">
        <f t="shared" ref="K5:K19" si="3">IF(ISERROR(J5/I5),"",J5/I5)</f>
        <v/>
      </c>
      <c r="L5" s="27">
        <f>B5+'２月'!L5</f>
        <v>0</v>
      </c>
      <c r="M5" s="28">
        <f>I5+'２月'!M5</f>
        <v>0</v>
      </c>
      <c r="N5" s="28">
        <f>J5+'２月'!N5</f>
        <v>0</v>
      </c>
      <c r="O5" s="25" t="str">
        <f t="shared" ref="O5:O18" si="4">IF(ISERROR(N5/M5),"",N5/M5)</f>
        <v/>
      </c>
      <c r="P5" s="151" t="str">
        <f t="shared" si="0"/>
        <v/>
      </c>
      <c r="Q5" s="134">
        <v>0</v>
      </c>
      <c r="R5" s="134">
        <v>0</v>
      </c>
    </row>
    <row r="6" spans="1:18" s="30" customFormat="1" ht="30.75" customHeight="1" x14ac:dyDescent="0.15">
      <c r="A6" s="22" t="s">
        <v>2</v>
      </c>
      <c r="B6" s="23"/>
      <c r="C6" s="24"/>
      <c r="D6" s="24"/>
      <c r="E6" s="25" t="str">
        <f t="shared" si="1"/>
        <v/>
      </c>
      <c r="F6" s="24"/>
      <c r="G6" s="24"/>
      <c r="H6" s="25" t="str">
        <f t="shared" si="2"/>
        <v/>
      </c>
      <c r="I6" s="24"/>
      <c r="J6" s="24"/>
      <c r="K6" s="25" t="str">
        <f t="shared" si="3"/>
        <v/>
      </c>
      <c r="L6" s="27">
        <f>B6+'２月'!L6</f>
        <v>0</v>
      </c>
      <c r="M6" s="28">
        <f>I6+'２月'!M6</f>
        <v>0</v>
      </c>
      <c r="N6" s="28">
        <f>J6+'２月'!N6</f>
        <v>0</v>
      </c>
      <c r="O6" s="25" t="str">
        <f t="shared" si="4"/>
        <v/>
      </c>
      <c r="P6" s="151" t="s">
        <v>45</v>
      </c>
      <c r="Q6" s="134">
        <v>10361</v>
      </c>
      <c r="R6" s="134">
        <v>10361</v>
      </c>
    </row>
    <row r="7" spans="1:18" s="30" customFormat="1" ht="30.75" customHeight="1" x14ac:dyDescent="0.15">
      <c r="A7" s="22" t="s">
        <v>3</v>
      </c>
      <c r="B7" s="23"/>
      <c r="C7" s="24"/>
      <c r="D7" s="24"/>
      <c r="E7" s="25" t="str">
        <f t="shared" si="1"/>
        <v/>
      </c>
      <c r="F7" s="24"/>
      <c r="G7" s="24"/>
      <c r="H7" s="25" t="str">
        <f t="shared" si="2"/>
        <v/>
      </c>
      <c r="I7" s="24"/>
      <c r="J7" s="24"/>
      <c r="K7" s="25" t="str">
        <f t="shared" si="3"/>
        <v/>
      </c>
      <c r="L7" s="27">
        <f>B7+'２月'!L7</f>
        <v>0</v>
      </c>
      <c r="M7" s="28">
        <f>I7+'２月'!M7</f>
        <v>0</v>
      </c>
      <c r="N7" s="28">
        <f>J7+'２月'!N7</f>
        <v>0</v>
      </c>
      <c r="O7" s="25" t="str">
        <f t="shared" si="4"/>
        <v/>
      </c>
      <c r="P7" s="151" t="str">
        <f t="shared" si="0"/>
        <v/>
      </c>
      <c r="Q7" s="134">
        <v>0</v>
      </c>
      <c r="R7" s="134">
        <v>0</v>
      </c>
    </row>
    <row r="8" spans="1:18" s="30" customFormat="1" ht="30.75" customHeight="1" x14ac:dyDescent="0.15">
      <c r="A8" s="22" t="s">
        <v>27</v>
      </c>
      <c r="B8" s="23"/>
      <c r="C8" s="24"/>
      <c r="D8" s="24"/>
      <c r="E8" s="25" t="str">
        <f t="shared" si="1"/>
        <v/>
      </c>
      <c r="F8" s="24"/>
      <c r="G8" s="24"/>
      <c r="H8" s="25" t="str">
        <f t="shared" si="2"/>
        <v/>
      </c>
      <c r="I8" s="24"/>
      <c r="J8" s="24"/>
      <c r="K8" s="25" t="str">
        <f t="shared" si="3"/>
        <v/>
      </c>
      <c r="L8" s="27">
        <f>B8+'２月'!L8</f>
        <v>0</v>
      </c>
      <c r="M8" s="28">
        <f>I8+'２月'!M8</f>
        <v>0</v>
      </c>
      <c r="N8" s="28">
        <f>J8+'２月'!N8</f>
        <v>0</v>
      </c>
      <c r="O8" s="25" t="str">
        <f t="shared" si="4"/>
        <v/>
      </c>
      <c r="P8" s="151" t="s">
        <v>45</v>
      </c>
      <c r="Q8" s="134">
        <v>1082</v>
      </c>
      <c r="R8" s="134">
        <v>0</v>
      </c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 t="shared" si="1"/>
        <v/>
      </c>
      <c r="F9" s="24"/>
      <c r="G9" s="24"/>
      <c r="H9" s="25" t="str">
        <f t="shared" si="2"/>
        <v/>
      </c>
      <c r="I9" s="24"/>
      <c r="J9" s="24"/>
      <c r="K9" s="25" t="str">
        <f t="shared" si="3"/>
        <v/>
      </c>
      <c r="L9" s="27">
        <f>B9+'２月'!L9</f>
        <v>0</v>
      </c>
      <c r="M9" s="28">
        <f>I9+'２月'!M9</f>
        <v>0</v>
      </c>
      <c r="N9" s="28">
        <f>J9+'２月'!N9</f>
        <v>0</v>
      </c>
      <c r="O9" s="25" t="str">
        <f t="shared" si="4"/>
        <v/>
      </c>
      <c r="P9" s="151" t="str">
        <f t="shared" si="0"/>
        <v/>
      </c>
      <c r="Q9" s="134">
        <v>0</v>
      </c>
      <c r="R9" s="134">
        <v>0</v>
      </c>
    </row>
    <row r="10" spans="1:18" s="30" customFormat="1" ht="30.75" customHeight="1" x14ac:dyDescent="0.15">
      <c r="A10" s="22" t="s">
        <v>4</v>
      </c>
      <c r="B10" s="23"/>
      <c r="C10" s="24"/>
      <c r="D10" s="24"/>
      <c r="E10" s="25" t="str">
        <f t="shared" si="1"/>
        <v/>
      </c>
      <c r="F10" s="24"/>
      <c r="G10" s="24"/>
      <c r="H10" s="25" t="str">
        <f t="shared" si="2"/>
        <v/>
      </c>
      <c r="I10" s="24"/>
      <c r="J10" s="24"/>
      <c r="K10" s="25" t="str">
        <f t="shared" si="3"/>
        <v/>
      </c>
      <c r="L10" s="27">
        <f>B10+'２月'!L10</f>
        <v>0</v>
      </c>
      <c r="M10" s="28">
        <f>I10+'２月'!M10</f>
        <v>0</v>
      </c>
      <c r="N10" s="28">
        <f>J10+'２月'!N10</f>
        <v>0</v>
      </c>
      <c r="O10" s="25" t="str">
        <f t="shared" si="4"/>
        <v/>
      </c>
      <c r="P10" s="151" t="s">
        <v>45</v>
      </c>
      <c r="Q10" s="134">
        <v>7587</v>
      </c>
      <c r="R10" s="134">
        <v>7587</v>
      </c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1"/>
        <v/>
      </c>
      <c r="F11" s="24"/>
      <c r="G11" s="24"/>
      <c r="H11" s="25" t="str">
        <f t="shared" si="2"/>
        <v/>
      </c>
      <c r="I11" s="24"/>
      <c r="J11" s="24"/>
      <c r="K11" s="25" t="str">
        <f t="shared" si="3"/>
        <v/>
      </c>
      <c r="L11" s="27">
        <f>B11+'２月'!L11</f>
        <v>0</v>
      </c>
      <c r="M11" s="28">
        <f>I11+'２月'!M11</f>
        <v>0</v>
      </c>
      <c r="N11" s="28">
        <f>J11+'２月'!N11</f>
        <v>0</v>
      </c>
      <c r="O11" s="25" t="str">
        <f t="shared" si="4"/>
        <v/>
      </c>
      <c r="P11" s="151" t="str">
        <f t="shared" si="0"/>
        <v/>
      </c>
      <c r="Q11" s="134">
        <v>0</v>
      </c>
      <c r="R11" s="134">
        <v>0</v>
      </c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1"/>
        <v/>
      </c>
      <c r="F12" s="24"/>
      <c r="G12" s="24"/>
      <c r="H12" s="25" t="str">
        <f t="shared" si="2"/>
        <v/>
      </c>
      <c r="I12" s="24"/>
      <c r="J12" s="24"/>
      <c r="K12" s="25" t="str">
        <f t="shared" si="3"/>
        <v/>
      </c>
      <c r="L12" s="27">
        <f>B12+'２月'!L12</f>
        <v>0</v>
      </c>
      <c r="M12" s="28">
        <f>I12+'２月'!M12</f>
        <v>0</v>
      </c>
      <c r="N12" s="28">
        <f>J12+'２月'!N12</f>
        <v>0</v>
      </c>
      <c r="O12" s="25" t="str">
        <f t="shared" si="4"/>
        <v/>
      </c>
      <c r="P12" s="151" t="str">
        <f t="shared" si="0"/>
        <v/>
      </c>
      <c r="Q12" s="134">
        <v>0</v>
      </c>
      <c r="R12" s="134">
        <v>0</v>
      </c>
    </row>
    <row r="13" spans="1:18" s="30" customFormat="1" ht="30.75" customHeight="1" x14ac:dyDescent="0.15">
      <c r="A13" s="22" t="s">
        <v>26</v>
      </c>
      <c r="B13" s="23"/>
      <c r="C13" s="24"/>
      <c r="D13" s="24"/>
      <c r="E13" s="25" t="str">
        <f t="shared" si="1"/>
        <v/>
      </c>
      <c r="F13" s="24"/>
      <c r="G13" s="24"/>
      <c r="H13" s="25" t="str">
        <f t="shared" si="2"/>
        <v/>
      </c>
      <c r="I13" s="24"/>
      <c r="J13" s="24"/>
      <c r="K13" s="25" t="str">
        <f t="shared" si="3"/>
        <v/>
      </c>
      <c r="L13" s="27">
        <f>B13+'２月'!L13</f>
        <v>0</v>
      </c>
      <c r="M13" s="28">
        <f>I13+'２月'!M13</f>
        <v>0</v>
      </c>
      <c r="N13" s="28">
        <f>J13+'２月'!N13</f>
        <v>0</v>
      </c>
      <c r="O13" s="25" t="str">
        <f t="shared" si="4"/>
        <v/>
      </c>
      <c r="P13" s="151" t="s">
        <v>45</v>
      </c>
      <c r="Q13" s="134">
        <v>30472</v>
      </c>
      <c r="R13" s="134">
        <v>0</v>
      </c>
    </row>
    <row r="14" spans="1:18" s="30" customFormat="1" ht="30.75" customHeight="1" x14ac:dyDescent="0.15">
      <c r="A14" s="22" t="s">
        <v>7</v>
      </c>
      <c r="B14" s="23"/>
      <c r="C14" s="24"/>
      <c r="D14" s="24"/>
      <c r="E14" s="25" t="str">
        <f t="shared" si="1"/>
        <v/>
      </c>
      <c r="F14" s="24"/>
      <c r="G14" s="154"/>
      <c r="H14" s="25" t="str">
        <f t="shared" si="2"/>
        <v/>
      </c>
      <c r="I14" s="24"/>
      <c r="J14" s="24"/>
      <c r="K14" s="25" t="str">
        <f t="shared" si="3"/>
        <v/>
      </c>
      <c r="L14" s="27">
        <f>B14+'２月'!L14</f>
        <v>0</v>
      </c>
      <c r="M14" s="28">
        <f>I14+'２月'!M14</f>
        <v>0</v>
      </c>
      <c r="N14" s="28">
        <f>J14+'２月'!N14</f>
        <v>0</v>
      </c>
      <c r="O14" s="25" t="str">
        <f t="shared" si="4"/>
        <v/>
      </c>
      <c r="P14" s="151" t="s">
        <v>45</v>
      </c>
      <c r="Q14" s="134">
        <v>5892</v>
      </c>
      <c r="R14" s="134">
        <v>0</v>
      </c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1"/>
        <v/>
      </c>
      <c r="F15" s="24"/>
      <c r="G15" s="24"/>
      <c r="H15" s="25" t="str">
        <f t="shared" si="2"/>
        <v/>
      </c>
      <c r="I15" s="24"/>
      <c r="J15" s="24"/>
      <c r="K15" s="25" t="str">
        <f t="shared" si="3"/>
        <v/>
      </c>
      <c r="L15" s="27">
        <f>B15+'２月'!L15</f>
        <v>0</v>
      </c>
      <c r="M15" s="28">
        <f>I15+'２月'!M15</f>
        <v>0</v>
      </c>
      <c r="N15" s="28">
        <f>J15+'２月'!N15</f>
        <v>0</v>
      </c>
      <c r="O15" s="25" t="str">
        <f t="shared" si="4"/>
        <v/>
      </c>
      <c r="P15" s="151" t="str">
        <f t="shared" si="0"/>
        <v/>
      </c>
      <c r="Q15" s="134">
        <v>0</v>
      </c>
      <c r="R15" s="134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1"/>
        <v/>
      </c>
      <c r="F16" s="24"/>
      <c r="G16" s="24"/>
      <c r="H16" s="25" t="str">
        <f t="shared" si="2"/>
        <v/>
      </c>
      <c r="I16" s="24"/>
      <c r="J16" s="24"/>
      <c r="K16" s="25" t="str">
        <f t="shared" si="3"/>
        <v/>
      </c>
      <c r="L16" s="27">
        <f>B16+'２月'!L16</f>
        <v>0</v>
      </c>
      <c r="M16" s="28">
        <f>I16+'２月'!M16</f>
        <v>0</v>
      </c>
      <c r="N16" s="28">
        <f>J16+'２月'!N16</f>
        <v>0</v>
      </c>
      <c r="O16" s="25" t="str">
        <f t="shared" si="4"/>
        <v/>
      </c>
      <c r="P16" s="83" t="str">
        <f t="shared" si="0"/>
        <v/>
      </c>
      <c r="Q16" s="134">
        <v>0</v>
      </c>
      <c r="R16" s="134">
        <v>0</v>
      </c>
    </row>
    <row r="17" spans="1:18" s="30" customFormat="1" ht="30.75" customHeight="1" x14ac:dyDescent="0.15">
      <c r="A17" s="22" t="s">
        <v>10</v>
      </c>
      <c r="B17" s="23"/>
      <c r="C17" s="24"/>
      <c r="D17" s="24"/>
      <c r="E17" s="25" t="str">
        <f t="shared" si="1"/>
        <v/>
      </c>
      <c r="F17" s="24"/>
      <c r="G17" s="24"/>
      <c r="H17" s="25" t="str">
        <f t="shared" si="2"/>
        <v/>
      </c>
      <c r="I17" s="24"/>
      <c r="J17" s="24"/>
      <c r="K17" s="25" t="str">
        <f t="shared" si="3"/>
        <v/>
      </c>
      <c r="L17" s="27">
        <f>B17+'２月'!L17</f>
        <v>0</v>
      </c>
      <c r="M17" s="28">
        <f>I17+'２月'!M17</f>
        <v>0</v>
      </c>
      <c r="N17" s="28">
        <f>J17+'２月'!N17</f>
        <v>0</v>
      </c>
      <c r="O17" s="25" t="str">
        <f t="shared" si="4"/>
        <v/>
      </c>
      <c r="P17" s="83" t="str">
        <f t="shared" si="0"/>
        <v/>
      </c>
      <c r="Q17" s="134">
        <v>0</v>
      </c>
      <c r="R17" s="134">
        <v>0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156" t="str">
        <f t="shared" si="1"/>
        <v/>
      </c>
      <c r="F18" s="33"/>
      <c r="G18" s="33"/>
      <c r="H18" s="84" t="str">
        <f t="shared" si="2"/>
        <v/>
      </c>
      <c r="I18" s="157"/>
      <c r="J18" s="33"/>
      <c r="K18" s="103" t="str">
        <f t="shared" si="3"/>
        <v/>
      </c>
      <c r="L18" s="27">
        <f>B18+'２月'!L18</f>
        <v>0</v>
      </c>
      <c r="M18" s="28">
        <f>I18+'２月'!M18</f>
        <v>0</v>
      </c>
      <c r="N18" s="28">
        <f>J18+'２月'!N18</f>
        <v>0</v>
      </c>
      <c r="O18" s="25" t="str">
        <f t="shared" si="4"/>
        <v/>
      </c>
      <c r="P18" s="83" t="str">
        <f t="shared" si="0"/>
        <v/>
      </c>
      <c r="Q18" s="134">
        <v>0</v>
      </c>
      <c r="R18" s="134">
        <v>0</v>
      </c>
    </row>
    <row r="19" spans="1:18" ht="30.75" customHeight="1" thickTop="1" x14ac:dyDescent="0.15">
      <c r="A19" s="37" t="s">
        <v>15</v>
      </c>
      <c r="B19" s="38">
        <f>SUM(B3:B18)</f>
        <v>0</v>
      </c>
      <c r="C19" s="39">
        <f>SUM(C3:C18)</f>
        <v>0</v>
      </c>
      <c r="D19" s="39">
        <f>SUM(D3:D18)</f>
        <v>0</v>
      </c>
      <c r="E19" s="40" t="str">
        <f>IF(ISERROR(D19/C19),"",D19/C19)</f>
        <v/>
      </c>
      <c r="F19" s="39">
        <f>SUM(F3:F18)</f>
        <v>0</v>
      </c>
      <c r="G19" s="39">
        <f>SUM(G3:G18)</f>
        <v>0</v>
      </c>
      <c r="H19" s="25" t="str">
        <f>IF(ISERROR(G19/F19),"",G19/F19)</f>
        <v/>
      </c>
      <c r="I19" s="39">
        <f>SUM(I3:I18)</f>
        <v>0</v>
      </c>
      <c r="J19" s="39">
        <f>SUM(J3:J18)</f>
        <v>0</v>
      </c>
      <c r="K19" s="26" t="str">
        <f t="shared" si="3"/>
        <v/>
      </c>
      <c r="L19" s="43"/>
      <c r="M19" s="44"/>
      <c r="N19" s="44"/>
      <c r="O19" s="44"/>
      <c r="P19" s="45"/>
      <c r="Q19" s="135">
        <f>N23</f>
        <v>80826</v>
      </c>
      <c r="R19" s="138">
        <f>J20</f>
        <v>43380</v>
      </c>
    </row>
    <row r="20" spans="1:18" ht="30.75" customHeight="1" x14ac:dyDescent="0.15">
      <c r="A20" s="46" t="s">
        <v>23</v>
      </c>
      <c r="B20" s="47">
        <v>6</v>
      </c>
      <c r="C20" s="48">
        <v>20994</v>
      </c>
      <c r="D20" s="48">
        <v>19920</v>
      </c>
      <c r="E20" s="152">
        <v>0.94884252643612466</v>
      </c>
      <c r="F20" s="48">
        <v>23851</v>
      </c>
      <c r="G20" s="48">
        <v>23460</v>
      </c>
      <c r="H20" s="49">
        <v>0.98360655737704916</v>
      </c>
      <c r="I20" s="48">
        <v>44845</v>
      </c>
      <c r="J20" s="48">
        <v>43380</v>
      </c>
      <c r="K20" s="110">
        <v>0.96733192106143384</v>
      </c>
      <c r="L20" s="53"/>
      <c r="M20" s="54"/>
      <c r="N20" s="54"/>
      <c r="O20" s="54"/>
      <c r="P20" s="55"/>
    </row>
    <row r="21" spans="1:18" s="63" customFormat="1" ht="30.75" customHeight="1" thickBot="1" x14ac:dyDescent="0.2">
      <c r="A21" s="56" t="s">
        <v>30</v>
      </c>
      <c r="B21" s="153" t="s">
        <v>45</v>
      </c>
      <c r="C21" s="153" t="s">
        <v>45</v>
      </c>
      <c r="D21" s="153" t="s">
        <v>45</v>
      </c>
      <c r="E21" s="162"/>
      <c r="F21" s="153" t="s">
        <v>45</v>
      </c>
      <c r="G21" s="153" t="s">
        <v>45</v>
      </c>
      <c r="H21" s="163"/>
      <c r="I21" s="153" t="s">
        <v>45</v>
      </c>
      <c r="J21" s="153" t="s">
        <v>45</v>
      </c>
      <c r="K21" s="58"/>
      <c r="L21" s="59"/>
      <c r="M21" s="60"/>
      <c r="N21" s="60"/>
      <c r="O21" s="61"/>
      <c r="P21" s="62"/>
      <c r="Q21" s="82"/>
      <c r="R21" s="82"/>
    </row>
    <row r="22" spans="1:18" ht="30.75" customHeight="1" x14ac:dyDescent="0.15">
      <c r="A22" s="64" t="s">
        <v>16</v>
      </c>
      <c r="B22" s="65">
        <f>B19+'２月'!B22</f>
        <v>0</v>
      </c>
      <c r="C22" s="139">
        <f>C19+'２月'!C22</f>
        <v>0</v>
      </c>
      <c r="D22" s="139">
        <f>D19+'２月'!D22</f>
        <v>0</v>
      </c>
      <c r="E22" s="67" t="str">
        <f>IF(ISERROR(D22/C22),"  ",(D22/C22))</f>
        <v xml:space="preserve">  </v>
      </c>
      <c r="F22" s="139">
        <f>F19+'２月'!F22</f>
        <v>0</v>
      </c>
      <c r="G22" s="139">
        <f>G19+'２月'!G22</f>
        <v>0</v>
      </c>
      <c r="H22" s="67" t="str">
        <f>IF(ISERROR(G22/F22),"  ",(G22/F22))</f>
        <v xml:space="preserve">  </v>
      </c>
      <c r="I22" s="68"/>
      <c r="J22" s="69"/>
      <c r="K22" s="70"/>
      <c r="L22" s="39">
        <f>SUM(L3:L18)</f>
        <v>0</v>
      </c>
      <c r="M22" s="39">
        <f>SUM(M3:M18)</f>
        <v>0</v>
      </c>
      <c r="N22" s="39">
        <f>SUM(N3:N18)</f>
        <v>0</v>
      </c>
      <c r="O22" s="29" t="str">
        <f>IF(ISERROR(N22/M22),"",N22/M22)</f>
        <v/>
      </c>
      <c r="P22" s="117">
        <f>N22/Q19</f>
        <v>0</v>
      </c>
    </row>
    <row r="23" spans="1:18" ht="30.75" customHeight="1" x14ac:dyDescent="0.15">
      <c r="A23" s="46" t="s">
        <v>24</v>
      </c>
      <c r="B23" s="47">
        <v>10</v>
      </c>
      <c r="C23" s="48">
        <v>22076</v>
      </c>
      <c r="D23" s="48">
        <v>20986</v>
      </c>
      <c r="E23" s="49">
        <v>0.95062511324515309</v>
      </c>
      <c r="F23" s="48">
        <v>61058</v>
      </c>
      <c r="G23" s="48">
        <v>59840</v>
      </c>
      <c r="H23" s="49">
        <v>0.98005175406990075</v>
      </c>
      <c r="I23" s="71"/>
      <c r="J23" s="72"/>
      <c r="K23" s="73"/>
      <c r="L23" s="47">
        <v>10</v>
      </c>
      <c r="M23" s="74">
        <v>83134</v>
      </c>
      <c r="N23" s="74">
        <v>80826</v>
      </c>
      <c r="O23" s="75">
        <v>0.9722375923208314</v>
      </c>
      <c r="P23" s="113"/>
    </row>
    <row r="24" spans="1:18" s="63" customFormat="1" ht="30.75" customHeight="1" thickBot="1" x14ac:dyDescent="0.2">
      <c r="A24" s="76" t="s">
        <v>30</v>
      </c>
      <c r="B24" s="161" t="s">
        <v>45</v>
      </c>
      <c r="C24" s="161" t="s">
        <v>45</v>
      </c>
      <c r="D24" s="161" t="s">
        <v>45</v>
      </c>
      <c r="E24" s="163"/>
      <c r="F24" s="161" t="s">
        <v>45</v>
      </c>
      <c r="G24" s="161" t="s">
        <v>45</v>
      </c>
      <c r="H24" s="57"/>
      <c r="I24" s="78"/>
      <c r="J24" s="60"/>
      <c r="K24" s="79"/>
      <c r="L24" s="161" t="s">
        <v>45</v>
      </c>
      <c r="M24" s="161" t="s">
        <v>45</v>
      </c>
      <c r="N24" s="161" t="s">
        <v>45</v>
      </c>
      <c r="O24" s="80"/>
      <c r="P24" s="81"/>
      <c r="Q24" s="82"/>
      <c r="R24" s="8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11">
    <pageSetUpPr fitToPage="1"/>
  </sheetPr>
  <dimension ref="A1:R24"/>
  <sheetViews>
    <sheetView showZeros="0" view="pageBreakPreview" zoomScale="85" zoomScaleNormal="85" zoomScaleSheetLayoutView="85" workbookViewId="0">
      <pane xSplit="1" ySplit="2" topLeftCell="B12" activePane="bottomRight" state="frozen"/>
      <selection pane="topRight"/>
      <selection pane="bottomLeft"/>
      <selection pane="bottomRight" activeCell="I5" sqref="I5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6" width="10.125" style="82" customWidth="1"/>
    <col min="17" max="18" width="9.125" style="82" bestFit="1" customWidth="1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36</v>
      </c>
      <c r="R2" s="140" t="s">
        <v>39</v>
      </c>
    </row>
    <row r="3" spans="1:18" s="30" customFormat="1" ht="30.75" customHeight="1" x14ac:dyDescent="0.15">
      <c r="A3" s="144" t="s">
        <v>1</v>
      </c>
      <c r="B3" s="23">
        <v>1</v>
      </c>
      <c r="C3" s="24"/>
      <c r="D3" s="24"/>
      <c r="E3" s="25" t="str">
        <f>IF(ISERROR(D3/C3),"",D3/C3)</f>
        <v/>
      </c>
      <c r="F3" s="160">
        <v>23274</v>
      </c>
      <c r="G3" s="160">
        <v>22503</v>
      </c>
      <c r="H3" s="25">
        <f>IF(ISERROR(G3/F3),"",G3/F3)</f>
        <v>0.96687290538798665</v>
      </c>
      <c r="I3" s="160">
        <v>23274</v>
      </c>
      <c r="J3" s="160">
        <v>22503</v>
      </c>
      <c r="K3" s="25">
        <f>IF(ISERROR(J3/I3),"",J3/I3)</f>
        <v>0.96687290538798665</v>
      </c>
      <c r="L3" s="27">
        <v>1</v>
      </c>
      <c r="M3" s="28">
        <f>I3+'３月'!M3</f>
        <v>23274</v>
      </c>
      <c r="N3" s="28">
        <f>J3+'３月'!N3</f>
        <v>22503</v>
      </c>
      <c r="O3" s="25">
        <f>IF(ISERROR(N3/M3),"",N3/M3)</f>
        <v>0.96687290538798665</v>
      </c>
      <c r="P3" s="83">
        <f t="shared" ref="P3:P18" si="0">IF(ISERROR(N3/Q3),"",N3/Q3)</f>
        <v>0.88483013526266119</v>
      </c>
      <c r="Q3" s="134">
        <v>25432</v>
      </c>
      <c r="R3" s="134">
        <v>0</v>
      </c>
    </row>
    <row r="4" spans="1:18" s="30" customFormat="1" ht="30.75" customHeight="1" x14ac:dyDescent="0.15">
      <c r="A4" s="144" t="s">
        <v>40</v>
      </c>
      <c r="B4" s="23"/>
      <c r="C4" s="82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/>
      <c r="J4" s="24"/>
      <c r="K4" s="25" t="str">
        <f>IF(ISERROR(J4/I4),"",J4/I4)</f>
        <v/>
      </c>
      <c r="L4" s="27">
        <f>B4+'３月'!L4</f>
        <v>0</v>
      </c>
      <c r="M4" s="28">
        <f>I4+'３月'!M4</f>
        <v>0</v>
      </c>
      <c r="N4" s="28">
        <f>J4+'３月'!N4</f>
        <v>0</v>
      </c>
      <c r="O4" s="25" t="str">
        <f>IF(ISERROR(N4/M4),"",N4/M4)</f>
        <v/>
      </c>
      <c r="P4" s="83" t="str">
        <f t="shared" si="0"/>
        <v/>
      </c>
      <c r="Q4" s="134">
        <v>0</v>
      </c>
      <c r="R4" s="134">
        <v>0</v>
      </c>
    </row>
    <row r="5" spans="1:18" s="30" customFormat="1" ht="30.75" customHeight="1" x14ac:dyDescent="0.15">
      <c r="A5" s="144" t="s">
        <v>44</v>
      </c>
      <c r="B5" s="23"/>
      <c r="C5" s="24"/>
      <c r="D5" s="24"/>
      <c r="E5" s="25" t="str">
        <f t="shared" ref="E5:E18" si="1">IF(ISERROR(D5/C5),"",D5/C5)</f>
        <v/>
      </c>
      <c r="F5" s="24"/>
      <c r="G5" s="24"/>
      <c r="H5" s="25" t="str">
        <f t="shared" ref="H5:H18" si="2">IF(ISERROR(G5/F5),"",G5/F5)</f>
        <v/>
      </c>
      <c r="I5" s="24"/>
      <c r="J5" s="24"/>
      <c r="K5" s="25" t="str">
        <f t="shared" ref="K5:K19" si="3">IF(ISERROR(J5/I5),"",J5/I5)</f>
        <v/>
      </c>
      <c r="L5" s="27">
        <f>B5+'３月'!L5</f>
        <v>0</v>
      </c>
      <c r="M5" s="28">
        <f>I5+'３月'!M5</f>
        <v>0</v>
      </c>
      <c r="N5" s="28">
        <f>J5+'３月'!N5</f>
        <v>0</v>
      </c>
      <c r="O5" s="25" t="str">
        <f t="shared" ref="O5:O18" si="4">IF(ISERROR(N5/M5),"",N5/M5)</f>
        <v/>
      </c>
      <c r="P5" s="83" t="str">
        <f t="shared" si="0"/>
        <v/>
      </c>
      <c r="Q5" s="134">
        <v>0</v>
      </c>
      <c r="R5" s="134">
        <v>0</v>
      </c>
    </row>
    <row r="6" spans="1:18" s="30" customFormat="1" ht="30.75" customHeight="1" x14ac:dyDescent="0.15">
      <c r="A6" s="144" t="s">
        <v>2</v>
      </c>
      <c r="B6" s="23"/>
      <c r="C6" s="24"/>
      <c r="D6" s="24"/>
      <c r="E6" s="25" t="str">
        <f t="shared" si="1"/>
        <v/>
      </c>
      <c r="F6" s="24"/>
      <c r="G6" s="24"/>
      <c r="H6" s="25" t="str">
        <f t="shared" si="2"/>
        <v/>
      </c>
      <c r="I6" s="24"/>
      <c r="J6" s="24"/>
      <c r="K6" s="25" t="str">
        <f t="shared" si="3"/>
        <v/>
      </c>
      <c r="L6" s="27">
        <f>B6+'３月'!L6</f>
        <v>0</v>
      </c>
      <c r="M6" s="28">
        <f>I6+'３月'!M6</f>
        <v>0</v>
      </c>
      <c r="N6" s="28">
        <f>J6+'３月'!N6</f>
        <v>0</v>
      </c>
      <c r="O6" s="25" t="str">
        <f t="shared" si="4"/>
        <v/>
      </c>
      <c r="P6" s="151" t="s">
        <v>45</v>
      </c>
      <c r="Q6" s="134">
        <v>10361</v>
      </c>
      <c r="R6" s="134">
        <v>0</v>
      </c>
    </row>
    <row r="7" spans="1:18" s="30" customFormat="1" ht="30.75" customHeight="1" x14ac:dyDescent="0.15">
      <c r="A7" s="144" t="s">
        <v>3</v>
      </c>
      <c r="B7" s="23"/>
      <c r="C7" s="24"/>
      <c r="D7" s="24"/>
      <c r="E7" s="25" t="str">
        <f t="shared" si="1"/>
        <v/>
      </c>
      <c r="F7" s="24"/>
      <c r="G7" s="24"/>
      <c r="H7" s="25" t="str">
        <f t="shared" si="2"/>
        <v/>
      </c>
      <c r="I7" s="24"/>
      <c r="J7" s="24"/>
      <c r="K7" s="25" t="str">
        <f t="shared" si="3"/>
        <v/>
      </c>
      <c r="L7" s="27">
        <f>B7+'３月'!L7</f>
        <v>0</v>
      </c>
      <c r="M7" s="28">
        <f>I7+'３月'!M7</f>
        <v>0</v>
      </c>
      <c r="N7" s="28">
        <f>J7+'３月'!N7</f>
        <v>0</v>
      </c>
      <c r="O7" s="25" t="str">
        <f t="shared" si="4"/>
        <v/>
      </c>
      <c r="P7" s="151" t="str">
        <f t="shared" si="0"/>
        <v/>
      </c>
      <c r="Q7" s="134">
        <v>0</v>
      </c>
      <c r="R7" s="134">
        <v>0</v>
      </c>
    </row>
    <row r="8" spans="1:18" s="30" customFormat="1" ht="30.75" customHeight="1" x14ac:dyDescent="0.15">
      <c r="A8" s="144" t="s">
        <v>27</v>
      </c>
      <c r="B8" s="23"/>
      <c r="C8" s="24"/>
      <c r="D8" s="24"/>
      <c r="E8" s="25" t="str">
        <f t="shared" si="1"/>
        <v/>
      </c>
      <c r="F8" s="24"/>
      <c r="G8" s="24"/>
      <c r="H8" s="25" t="str">
        <f t="shared" si="2"/>
        <v/>
      </c>
      <c r="I8" s="24"/>
      <c r="J8" s="24"/>
      <c r="K8" s="25" t="str">
        <f t="shared" si="3"/>
        <v/>
      </c>
      <c r="L8" s="27">
        <f>B8+'３月'!L8</f>
        <v>0</v>
      </c>
      <c r="M8" s="28">
        <f>I8+'３月'!M8</f>
        <v>0</v>
      </c>
      <c r="N8" s="28">
        <f>J8+'３月'!N8</f>
        <v>0</v>
      </c>
      <c r="O8" s="25" t="str">
        <f t="shared" si="4"/>
        <v/>
      </c>
      <c r="P8" s="151" t="s">
        <v>45</v>
      </c>
      <c r="Q8" s="134">
        <v>1082</v>
      </c>
      <c r="R8" s="134">
        <v>0</v>
      </c>
    </row>
    <row r="9" spans="1:18" s="30" customFormat="1" ht="30.75" customHeight="1" x14ac:dyDescent="0.15">
      <c r="A9" s="144" t="s">
        <v>28</v>
      </c>
      <c r="B9" s="23"/>
      <c r="C9" s="24"/>
      <c r="D9" s="24"/>
      <c r="E9" s="25" t="str">
        <f t="shared" si="1"/>
        <v/>
      </c>
      <c r="F9" s="24"/>
      <c r="G9" s="24"/>
      <c r="H9" s="25" t="str">
        <f t="shared" si="2"/>
        <v/>
      </c>
      <c r="I9" s="24"/>
      <c r="J9" s="24"/>
      <c r="K9" s="25" t="str">
        <f t="shared" si="3"/>
        <v/>
      </c>
      <c r="L9" s="27">
        <f>B9+'３月'!L9</f>
        <v>0</v>
      </c>
      <c r="M9" s="28">
        <f>I9+'３月'!M9</f>
        <v>0</v>
      </c>
      <c r="N9" s="28">
        <f>J9+'３月'!N9</f>
        <v>0</v>
      </c>
      <c r="O9" s="25" t="str">
        <f t="shared" si="4"/>
        <v/>
      </c>
      <c r="P9" s="151" t="str">
        <f t="shared" si="0"/>
        <v/>
      </c>
      <c r="Q9" s="134">
        <v>0</v>
      </c>
      <c r="R9" s="134">
        <v>0</v>
      </c>
    </row>
    <row r="10" spans="1:18" s="30" customFormat="1" ht="30.75" customHeight="1" x14ac:dyDescent="0.15">
      <c r="A10" s="144" t="s">
        <v>4</v>
      </c>
      <c r="B10" s="23"/>
      <c r="C10" s="24"/>
      <c r="D10" s="24"/>
      <c r="E10" s="25" t="str">
        <f t="shared" si="1"/>
        <v/>
      </c>
      <c r="F10" s="24"/>
      <c r="G10" s="24"/>
      <c r="H10" s="25" t="str">
        <f t="shared" si="2"/>
        <v/>
      </c>
      <c r="I10" s="24"/>
      <c r="J10" s="24"/>
      <c r="K10" s="25" t="str">
        <f t="shared" si="3"/>
        <v/>
      </c>
      <c r="L10" s="27">
        <f>B10+'３月'!L10</f>
        <v>0</v>
      </c>
      <c r="M10" s="28">
        <f>I10+'３月'!M10</f>
        <v>0</v>
      </c>
      <c r="N10" s="28">
        <f>J10+'３月'!N10</f>
        <v>0</v>
      </c>
      <c r="O10" s="25" t="str">
        <f t="shared" si="4"/>
        <v/>
      </c>
      <c r="P10" s="151" t="s">
        <v>45</v>
      </c>
      <c r="Q10" s="134">
        <v>7587</v>
      </c>
      <c r="R10" s="134">
        <v>0</v>
      </c>
    </row>
    <row r="11" spans="1:18" s="30" customFormat="1" ht="30.75" customHeight="1" x14ac:dyDescent="0.15">
      <c r="A11" s="144" t="s">
        <v>5</v>
      </c>
      <c r="B11" s="23"/>
      <c r="C11" s="24"/>
      <c r="D11" s="24"/>
      <c r="E11" s="25" t="str">
        <f t="shared" si="1"/>
        <v/>
      </c>
      <c r="F11" s="24"/>
      <c r="G11" s="24"/>
      <c r="H11" s="25" t="str">
        <f t="shared" si="2"/>
        <v/>
      </c>
      <c r="I11" s="24"/>
      <c r="J11" s="24"/>
      <c r="K11" s="25" t="str">
        <f t="shared" si="3"/>
        <v/>
      </c>
      <c r="L11" s="27">
        <f>B11+'３月'!L11</f>
        <v>0</v>
      </c>
      <c r="M11" s="28">
        <f>I11+'３月'!M11</f>
        <v>0</v>
      </c>
      <c r="N11" s="28">
        <f>J11+'３月'!N11</f>
        <v>0</v>
      </c>
      <c r="O11" s="25" t="str">
        <f t="shared" si="4"/>
        <v/>
      </c>
      <c r="P11" s="151" t="str">
        <f t="shared" si="0"/>
        <v/>
      </c>
      <c r="Q11" s="134">
        <v>0</v>
      </c>
      <c r="R11" s="134">
        <v>0</v>
      </c>
    </row>
    <row r="12" spans="1:18" s="30" customFormat="1" ht="30.75" customHeight="1" x14ac:dyDescent="0.15">
      <c r="A12" s="144" t="s">
        <v>6</v>
      </c>
      <c r="B12" s="23"/>
      <c r="C12" s="24"/>
      <c r="D12" s="24"/>
      <c r="E12" s="25" t="str">
        <f t="shared" si="1"/>
        <v/>
      </c>
      <c r="F12" s="24"/>
      <c r="G12" s="24"/>
      <c r="H12" s="25" t="str">
        <f t="shared" si="2"/>
        <v/>
      </c>
      <c r="I12" s="24"/>
      <c r="J12" s="24"/>
      <c r="K12" s="25" t="str">
        <f t="shared" si="3"/>
        <v/>
      </c>
      <c r="L12" s="27">
        <f>B12+'３月'!L12</f>
        <v>0</v>
      </c>
      <c r="M12" s="28">
        <f>I12+'３月'!M12</f>
        <v>0</v>
      </c>
      <c r="N12" s="28">
        <f>J12+'３月'!N12</f>
        <v>0</v>
      </c>
      <c r="O12" s="25" t="str">
        <f t="shared" si="4"/>
        <v/>
      </c>
      <c r="P12" s="151" t="s">
        <v>45</v>
      </c>
      <c r="Q12" s="134">
        <v>12432</v>
      </c>
      <c r="R12" s="134">
        <v>12432</v>
      </c>
    </row>
    <row r="13" spans="1:18" s="30" customFormat="1" ht="30.75" customHeight="1" x14ac:dyDescent="0.15">
      <c r="A13" s="144" t="s">
        <v>26</v>
      </c>
      <c r="B13" s="23"/>
      <c r="C13" s="24"/>
      <c r="D13" s="24"/>
      <c r="E13" s="25" t="str">
        <f t="shared" si="1"/>
        <v/>
      </c>
      <c r="F13" s="24"/>
      <c r="G13" s="24"/>
      <c r="H13" s="25" t="str">
        <f t="shared" si="2"/>
        <v/>
      </c>
      <c r="I13" s="24"/>
      <c r="J13" s="24"/>
      <c r="K13" s="25" t="str">
        <f t="shared" si="3"/>
        <v/>
      </c>
      <c r="L13" s="27">
        <f>B13+'３月'!L13</f>
        <v>0</v>
      </c>
      <c r="M13" s="28">
        <f>I13+'３月'!M13</f>
        <v>0</v>
      </c>
      <c r="N13" s="28">
        <f>J13+'３月'!N13</f>
        <v>0</v>
      </c>
      <c r="O13" s="25" t="str">
        <f t="shared" si="4"/>
        <v/>
      </c>
      <c r="P13" s="151" t="s">
        <v>45</v>
      </c>
      <c r="Q13" s="134">
        <v>55684</v>
      </c>
      <c r="R13" s="134">
        <v>25212</v>
      </c>
    </row>
    <row r="14" spans="1:18" s="30" customFormat="1" ht="30.75" customHeight="1" x14ac:dyDescent="0.15">
      <c r="A14" s="144" t="s">
        <v>7</v>
      </c>
      <c r="B14" s="23"/>
      <c r="C14" s="24"/>
      <c r="D14" s="24"/>
      <c r="E14" s="25" t="str">
        <f t="shared" si="1"/>
        <v/>
      </c>
      <c r="F14" s="24"/>
      <c r="G14" s="24"/>
      <c r="H14" s="25" t="str">
        <f t="shared" si="2"/>
        <v/>
      </c>
      <c r="I14" s="24"/>
      <c r="J14" s="24"/>
      <c r="K14" s="25" t="str">
        <f t="shared" si="3"/>
        <v/>
      </c>
      <c r="L14" s="27">
        <f>B14+'３月'!L14</f>
        <v>0</v>
      </c>
      <c r="M14" s="28">
        <f>I14+'３月'!M14</f>
        <v>0</v>
      </c>
      <c r="N14" s="28">
        <f>J14+'３月'!N14</f>
        <v>0</v>
      </c>
      <c r="O14" s="25" t="str">
        <f t="shared" si="4"/>
        <v/>
      </c>
      <c r="P14" s="151" t="s">
        <v>45</v>
      </c>
      <c r="Q14" s="134">
        <v>5892</v>
      </c>
      <c r="R14" s="134">
        <v>0</v>
      </c>
    </row>
    <row r="15" spans="1:18" s="30" customFormat="1" ht="30.75" customHeight="1" x14ac:dyDescent="0.15">
      <c r="A15" s="144" t="s">
        <v>8</v>
      </c>
      <c r="B15" s="23"/>
      <c r="C15" s="24"/>
      <c r="D15" s="24"/>
      <c r="E15" s="25" t="str">
        <f t="shared" si="1"/>
        <v/>
      </c>
      <c r="F15" s="24"/>
      <c r="G15" s="24"/>
      <c r="H15" s="25" t="str">
        <f t="shared" si="2"/>
        <v/>
      </c>
      <c r="I15" s="24"/>
      <c r="J15" s="24"/>
      <c r="K15" s="25" t="str">
        <f t="shared" si="3"/>
        <v/>
      </c>
      <c r="L15" s="27">
        <f>B15+'３月'!L15</f>
        <v>0</v>
      </c>
      <c r="M15" s="28">
        <f>I15+'３月'!M15</f>
        <v>0</v>
      </c>
      <c r="N15" s="28">
        <f>J15+'３月'!N15</f>
        <v>0</v>
      </c>
      <c r="O15" s="25" t="str">
        <f t="shared" si="4"/>
        <v/>
      </c>
      <c r="P15" s="151" t="str">
        <f t="shared" si="0"/>
        <v/>
      </c>
      <c r="Q15" s="134">
        <v>0</v>
      </c>
      <c r="R15" s="134">
        <v>0</v>
      </c>
    </row>
    <row r="16" spans="1:18" s="30" customFormat="1" ht="30.75" customHeight="1" x14ac:dyDescent="0.15">
      <c r="A16" s="144" t="s">
        <v>9</v>
      </c>
      <c r="B16" s="23"/>
      <c r="C16" s="107"/>
      <c r="D16" s="24"/>
      <c r="E16" s="25" t="str">
        <f t="shared" si="1"/>
        <v/>
      </c>
      <c r="F16" s="24"/>
      <c r="G16" s="24"/>
      <c r="H16" s="25" t="str">
        <f t="shared" si="2"/>
        <v/>
      </c>
      <c r="I16" s="24"/>
      <c r="J16" s="24"/>
      <c r="K16" s="25" t="str">
        <f t="shared" si="3"/>
        <v/>
      </c>
      <c r="L16" s="27">
        <f>B16+'３月'!L16</f>
        <v>0</v>
      </c>
      <c r="M16" s="28">
        <f>I16+'３月'!M16</f>
        <v>0</v>
      </c>
      <c r="N16" s="28">
        <f>J16+'３月'!N16</f>
        <v>0</v>
      </c>
      <c r="O16" s="25" t="str">
        <f t="shared" si="4"/>
        <v/>
      </c>
      <c r="P16" s="151" t="str">
        <f t="shared" si="0"/>
        <v/>
      </c>
      <c r="Q16" s="134">
        <v>0</v>
      </c>
      <c r="R16" s="134">
        <v>0</v>
      </c>
    </row>
    <row r="17" spans="1:18" s="30" customFormat="1" ht="30.75" customHeight="1" x14ac:dyDescent="0.15">
      <c r="A17" s="144" t="s">
        <v>10</v>
      </c>
      <c r="B17" s="23"/>
      <c r="C17" s="24"/>
      <c r="D17" s="24"/>
      <c r="E17" s="25" t="str">
        <f t="shared" si="1"/>
        <v/>
      </c>
      <c r="F17" s="24"/>
      <c r="G17" s="24"/>
      <c r="H17" s="25" t="str">
        <f t="shared" si="2"/>
        <v/>
      </c>
      <c r="I17" s="24"/>
      <c r="J17" s="24"/>
      <c r="K17" s="25" t="str">
        <f t="shared" si="3"/>
        <v/>
      </c>
      <c r="L17" s="27">
        <f>B17+'３月'!L17</f>
        <v>0</v>
      </c>
      <c r="M17" s="28">
        <f>I17+'３月'!M17</f>
        <v>0</v>
      </c>
      <c r="N17" s="28">
        <f>J17+'３月'!N17</f>
        <v>0</v>
      </c>
      <c r="O17" s="25" t="str">
        <f t="shared" si="4"/>
        <v/>
      </c>
      <c r="P17" s="151" t="s">
        <v>45</v>
      </c>
      <c r="Q17" s="134">
        <v>8007</v>
      </c>
      <c r="R17" s="134">
        <v>8007</v>
      </c>
    </row>
    <row r="18" spans="1:18" s="30" customFormat="1" ht="30.75" customHeight="1" thickBot="1" x14ac:dyDescent="0.2">
      <c r="A18" s="145" t="s">
        <v>11</v>
      </c>
      <c r="B18" s="32"/>
      <c r="C18" s="33"/>
      <c r="D18" s="33"/>
      <c r="E18" s="34" t="str">
        <f t="shared" si="1"/>
        <v/>
      </c>
      <c r="F18" s="35"/>
      <c r="G18" s="35"/>
      <c r="H18" s="34" t="str">
        <f t="shared" si="2"/>
        <v/>
      </c>
      <c r="I18" s="33"/>
      <c r="J18" s="33"/>
      <c r="K18" s="34" t="str">
        <f t="shared" si="3"/>
        <v/>
      </c>
      <c r="L18" s="108">
        <f>B18+'３月'!L18</f>
        <v>0</v>
      </c>
      <c r="M18" s="109">
        <f>I18+'３月'!M18</f>
        <v>0</v>
      </c>
      <c r="N18" s="109">
        <f>J18+'３月'!N18</f>
        <v>0</v>
      </c>
      <c r="O18" s="34" t="str">
        <f t="shared" si="4"/>
        <v/>
      </c>
      <c r="P18" s="83" t="str">
        <f t="shared" si="0"/>
        <v/>
      </c>
      <c r="Q18" s="134">
        <v>0</v>
      </c>
      <c r="R18" s="134">
        <v>0</v>
      </c>
    </row>
    <row r="19" spans="1:18" ht="30.75" customHeight="1" thickTop="1" x14ac:dyDescent="0.15">
      <c r="A19" s="37" t="s">
        <v>15</v>
      </c>
      <c r="B19" s="38">
        <f>SUM(B3:B18)</f>
        <v>1</v>
      </c>
      <c r="C19" s="39">
        <f>SUM(C3:C18)</f>
        <v>0</v>
      </c>
      <c r="D19" s="39">
        <f>SUM(D3:D18)</f>
        <v>0</v>
      </c>
      <c r="E19" s="40" t="str">
        <f>IF(ISERROR(D19/C19),"",D19/C19)</f>
        <v/>
      </c>
      <c r="F19" s="41">
        <f>SUM(F3:F18)</f>
        <v>23274</v>
      </c>
      <c r="G19" s="41">
        <f>SUM(G3:G18)</f>
        <v>22503</v>
      </c>
      <c r="H19" s="40">
        <f>IF(ISERROR(G19/F19),"",G19/F19)</f>
        <v>0.96687290538798665</v>
      </c>
      <c r="I19" s="39">
        <f>SUM(I3:I18)</f>
        <v>23274</v>
      </c>
      <c r="J19" s="39">
        <f>SUM(J3:J18)</f>
        <v>22503</v>
      </c>
      <c r="K19" s="40">
        <f t="shared" si="3"/>
        <v>0.96687290538798665</v>
      </c>
      <c r="L19" s="142" t="str">
        <f>IF(ISERROR(N19/M19),"",N19/M19)</f>
        <v/>
      </c>
      <c r="M19" s="96"/>
      <c r="N19" s="96"/>
      <c r="O19" s="96"/>
      <c r="P19" s="143">
        <f>IF(ISERROR(N19/Q19),"",N19/Q19)</f>
        <v>0</v>
      </c>
      <c r="Q19" s="135">
        <f>N23</f>
        <v>126477</v>
      </c>
      <c r="R19" s="136">
        <f>J20</f>
        <v>45651</v>
      </c>
    </row>
    <row r="20" spans="1:18" ht="30.75" customHeight="1" x14ac:dyDescent="0.15">
      <c r="A20" s="46" t="s">
        <v>23</v>
      </c>
      <c r="B20" s="47">
        <v>4</v>
      </c>
      <c r="C20" s="48">
        <v>17036</v>
      </c>
      <c r="D20" s="48">
        <v>16945</v>
      </c>
      <c r="E20" s="49">
        <v>0.99465837050950923</v>
      </c>
      <c r="F20" s="48">
        <v>29532</v>
      </c>
      <c r="G20" s="48">
        <v>28706</v>
      </c>
      <c r="H20" s="49">
        <v>0.97203033997020183</v>
      </c>
      <c r="I20" s="48">
        <v>46568</v>
      </c>
      <c r="J20" s="48">
        <v>45651</v>
      </c>
      <c r="K20" s="110">
        <v>0.98030836626009277</v>
      </c>
      <c r="L20" s="122"/>
      <c r="M20" s="97"/>
      <c r="N20" s="97"/>
      <c r="O20" s="97"/>
      <c r="P20" s="73"/>
    </row>
    <row r="21" spans="1:18" s="63" customFormat="1" ht="30.75" customHeight="1" thickBot="1" x14ac:dyDescent="0.2">
      <c r="A21" s="56" t="s">
        <v>30</v>
      </c>
      <c r="B21" s="34">
        <f>IFERROR(B19/B20,"")</f>
        <v>0.25</v>
      </c>
      <c r="C21" s="153" t="s">
        <v>45</v>
      </c>
      <c r="D21" s="153" t="s">
        <v>45</v>
      </c>
      <c r="E21" s="57"/>
      <c r="F21" s="34">
        <f t="shared" ref="F21:J21" si="5">IFERROR(F19/F20,"")</f>
        <v>0.78809427062169846</v>
      </c>
      <c r="G21" s="34">
        <f t="shared" si="5"/>
        <v>0.78391277084929978</v>
      </c>
      <c r="H21" s="57"/>
      <c r="I21" s="34">
        <f t="shared" si="5"/>
        <v>0.49978526026455933</v>
      </c>
      <c r="J21" s="34">
        <f t="shared" si="5"/>
        <v>0.49293553262798184</v>
      </c>
      <c r="K21" s="58"/>
      <c r="L21" s="59"/>
      <c r="M21" s="60"/>
      <c r="N21" s="60"/>
      <c r="O21" s="60"/>
      <c r="P21" s="79"/>
      <c r="Q21" s="82"/>
      <c r="R21" s="82"/>
    </row>
    <row r="22" spans="1:18" ht="30.75" customHeight="1" x14ac:dyDescent="0.15">
      <c r="A22" s="64" t="s">
        <v>16</v>
      </c>
      <c r="B22" s="65">
        <f>B19+'３月'!B22</f>
        <v>1</v>
      </c>
      <c r="C22" s="66">
        <f>C19+'３月'!C22</f>
        <v>0</v>
      </c>
      <c r="D22" s="66">
        <f>D19+'３月'!D22</f>
        <v>0</v>
      </c>
      <c r="E22" s="67" t="str">
        <f>IF(ISERROR(D22/C22),"  ",(D22/C22))</f>
        <v xml:space="preserve">  </v>
      </c>
      <c r="F22" s="66">
        <f>F19+'３月'!F22</f>
        <v>23274</v>
      </c>
      <c r="G22" s="66">
        <f>G19+'３月'!G22</f>
        <v>22503</v>
      </c>
      <c r="H22" s="67">
        <f>IF(ISERROR(G22/F22),"  ",(G22/F22))</f>
        <v>0.96687290538798665</v>
      </c>
      <c r="I22" s="68"/>
      <c r="J22" s="69"/>
      <c r="K22" s="70"/>
      <c r="L22" s="39">
        <f>SUM(L3:L18)</f>
        <v>1</v>
      </c>
      <c r="M22" s="39">
        <f>SUM(M3:M18)</f>
        <v>23274</v>
      </c>
      <c r="N22" s="39">
        <f>SUM(N3:N18)</f>
        <v>22503</v>
      </c>
      <c r="O22" s="111">
        <f>IF(ISERROR(N22/M22),"",N22/M22)</f>
        <v>0.96687290538798665</v>
      </c>
      <c r="P22" s="117">
        <f>N22/Q19</f>
        <v>0.17792167745914278</v>
      </c>
    </row>
    <row r="23" spans="1:18" ht="30.75" customHeight="1" x14ac:dyDescent="0.15">
      <c r="A23" s="46" t="s">
        <v>24</v>
      </c>
      <c r="B23" s="47">
        <v>14</v>
      </c>
      <c r="C23" s="48">
        <v>39112</v>
      </c>
      <c r="D23" s="48">
        <v>37931</v>
      </c>
      <c r="E23" s="49">
        <v>0.96980466353037431</v>
      </c>
      <c r="F23" s="48">
        <v>90590</v>
      </c>
      <c r="G23" s="48">
        <v>88546</v>
      </c>
      <c r="H23" s="49">
        <v>0.97743680317915882</v>
      </c>
      <c r="I23" s="71"/>
      <c r="J23" s="72"/>
      <c r="K23" s="73"/>
      <c r="L23" s="74">
        <v>14</v>
      </c>
      <c r="M23" s="74">
        <v>129702</v>
      </c>
      <c r="N23" s="74">
        <v>126477</v>
      </c>
      <c r="O23" s="75">
        <v>0.9751353101725494</v>
      </c>
      <c r="P23" s="112"/>
    </row>
    <row r="24" spans="1:18" s="63" customFormat="1" ht="30.75" customHeight="1" thickBot="1" x14ac:dyDescent="0.2">
      <c r="A24" s="76" t="s">
        <v>30</v>
      </c>
      <c r="B24" s="77">
        <f>IFERROR(B22/B23,"")</f>
        <v>7.1428571428571425E-2</v>
      </c>
      <c r="C24" s="161" t="s">
        <v>45</v>
      </c>
      <c r="D24" s="161" t="s">
        <v>45</v>
      </c>
      <c r="E24" s="57"/>
      <c r="F24" s="77">
        <f>IFERROR(F22/F23,"")</f>
        <v>0.25691577436803181</v>
      </c>
      <c r="G24" s="77">
        <f>IFERROR(G22/G23,"")</f>
        <v>0.2541390915456373</v>
      </c>
      <c r="H24" s="57"/>
      <c r="I24" s="78"/>
      <c r="J24" s="60"/>
      <c r="K24" s="79"/>
      <c r="L24" s="77">
        <f>IFERROR(L22/L23,"")</f>
        <v>7.1428571428571425E-2</v>
      </c>
      <c r="M24" s="77">
        <f>IFERROR(M22/M23,"")</f>
        <v>0.17944210575010408</v>
      </c>
      <c r="N24" s="77">
        <f>IFERROR(N22/N23,"")</f>
        <v>0.17792167745914278</v>
      </c>
      <c r="O24" s="80"/>
      <c r="P24" s="81"/>
      <c r="Q24" s="82"/>
      <c r="R24" s="8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111">
    <pageSetUpPr fitToPage="1"/>
  </sheetPr>
  <dimension ref="A1:R24"/>
  <sheetViews>
    <sheetView showZeros="0" view="pageBreakPreview" zoomScale="85" zoomScaleNormal="85" zoomScaleSheetLayoutView="85" workbookViewId="0">
      <pane xSplit="2" ySplit="2" topLeftCell="C3" activePane="bottomRight" state="frozen"/>
      <selection pane="topRight"/>
      <selection pane="bottomLeft"/>
      <selection pane="bottomRight" activeCell="P6" sqref="P6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6" width="10.125" style="82" customWidth="1"/>
    <col min="17" max="18" width="9" style="82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58" t="s">
        <v>14</v>
      </c>
      <c r="F2" s="15" t="s">
        <v>25</v>
      </c>
      <c r="G2" s="15" t="s">
        <v>13</v>
      </c>
      <c r="H2" s="16" t="s">
        <v>14</v>
      </c>
      <c r="I2" s="19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36</v>
      </c>
      <c r="R2" s="140" t="s">
        <v>39</v>
      </c>
    </row>
    <row r="3" spans="1:18" s="30" customFormat="1" ht="30.75" customHeight="1" x14ac:dyDescent="0.15">
      <c r="A3" s="144" t="s">
        <v>1</v>
      </c>
      <c r="B3" s="23"/>
      <c r="C3" s="24"/>
      <c r="D3" s="24"/>
      <c r="E3" s="159" t="str">
        <f>IF(ISERROR(D3/C3),"",D3/C3)</f>
        <v/>
      </c>
      <c r="F3" s="24"/>
      <c r="G3" s="24"/>
      <c r="H3" s="25" t="str">
        <f>IF(ISERROR(G3/F3),"",G3/F3)</f>
        <v/>
      </c>
      <c r="I3" s="28"/>
      <c r="J3" s="24"/>
      <c r="K3" s="26" t="str">
        <f>IF(ISERROR(J3/I3),"",J3/I3)</f>
        <v/>
      </c>
      <c r="L3" s="27">
        <f>B3+'４月'!L3</f>
        <v>1</v>
      </c>
      <c r="M3" s="28">
        <f>I3+'４月'!M3</f>
        <v>23274</v>
      </c>
      <c r="N3" s="28">
        <f>J3+'４月'!N3</f>
        <v>22503</v>
      </c>
      <c r="O3" s="25">
        <f>IF(ISERROR(N3/M3),"",N3/M3)</f>
        <v>0.96687290538798665</v>
      </c>
      <c r="P3" s="83">
        <f t="shared" ref="P3:P18" si="0">IF(ISERROR(N3/Q3),"",N3/Q3)</f>
        <v>0.88483013526266119</v>
      </c>
      <c r="Q3" s="134">
        <v>25432</v>
      </c>
      <c r="R3" s="134">
        <v>0</v>
      </c>
    </row>
    <row r="4" spans="1:18" s="30" customFormat="1" ht="30.75" customHeight="1" x14ac:dyDescent="0.15">
      <c r="A4" s="144" t="s">
        <v>40</v>
      </c>
      <c r="B4" s="105"/>
      <c r="C4" s="24"/>
      <c r="D4" s="24"/>
      <c r="E4" s="159" t="str">
        <f>IF(ISERROR(D4/C4),"",D4/C4)</f>
        <v/>
      </c>
      <c r="F4" s="24"/>
      <c r="G4" s="24"/>
      <c r="H4" s="25" t="str">
        <f>IF(ISERROR(G4/F4),"",G4/F4)</f>
        <v/>
      </c>
      <c r="I4" s="28"/>
      <c r="J4" s="24"/>
      <c r="K4" s="26" t="str">
        <f>IF(ISERROR(J4/I4),"",J4/I4)</f>
        <v/>
      </c>
      <c r="L4" s="27">
        <f>B4+'４月'!L4</f>
        <v>0</v>
      </c>
      <c r="M4" s="28">
        <f>I4+'４月'!M4</f>
        <v>0</v>
      </c>
      <c r="N4" s="28">
        <f>J4+'４月'!N4</f>
        <v>0</v>
      </c>
      <c r="O4" s="25" t="str">
        <f>IF(ISERROR(N4/M4),"",N4/M4)</f>
        <v/>
      </c>
      <c r="P4" s="83" t="str">
        <f t="shared" si="0"/>
        <v/>
      </c>
      <c r="Q4" s="134">
        <v>0</v>
      </c>
      <c r="R4" s="134">
        <v>0</v>
      </c>
    </row>
    <row r="5" spans="1:18" s="30" customFormat="1" ht="30.75" customHeight="1" x14ac:dyDescent="0.15">
      <c r="A5" s="144" t="s">
        <v>44</v>
      </c>
      <c r="B5" s="23"/>
      <c r="C5" s="24"/>
      <c r="D5" s="24"/>
      <c r="E5" s="159" t="str">
        <f t="shared" ref="E5:E18" si="1">IF(ISERROR(D5/C5),"",D5/C5)</f>
        <v/>
      </c>
      <c r="F5" s="24"/>
      <c r="G5" s="24"/>
      <c r="H5" s="25" t="str">
        <f t="shared" ref="H5:H19" si="2">IF(ISERROR(G5/F5),"",G5/F5)</f>
        <v/>
      </c>
      <c r="I5" s="28"/>
      <c r="J5" s="24"/>
      <c r="K5" s="26" t="str">
        <f t="shared" ref="K5:K19" si="3">IF(ISERROR(J5/I5),"",J5/I5)</f>
        <v/>
      </c>
      <c r="L5" s="27">
        <f>B5+'４月'!L5</f>
        <v>0</v>
      </c>
      <c r="M5" s="28">
        <f>I5+'４月'!M5</f>
        <v>0</v>
      </c>
      <c r="N5" s="28">
        <f>J5+'４月'!N5</f>
        <v>0</v>
      </c>
      <c r="O5" s="25" t="str">
        <f t="shared" ref="O5:O18" si="4">IF(ISERROR(N5/M5),"",N5/M5)</f>
        <v/>
      </c>
      <c r="P5" s="83" t="str">
        <f t="shared" si="0"/>
        <v/>
      </c>
      <c r="Q5" s="134">
        <v>0</v>
      </c>
      <c r="R5" s="134">
        <v>0</v>
      </c>
    </row>
    <row r="6" spans="1:18" s="30" customFormat="1" ht="30.75" customHeight="1" x14ac:dyDescent="0.15">
      <c r="A6" s="144" t="s">
        <v>2</v>
      </c>
      <c r="B6" s="23"/>
      <c r="C6" s="24"/>
      <c r="D6" s="24"/>
      <c r="E6" s="159" t="str">
        <f t="shared" si="1"/>
        <v/>
      </c>
      <c r="F6" s="24"/>
      <c r="G6" s="24"/>
      <c r="H6" s="25" t="str">
        <f t="shared" si="2"/>
        <v/>
      </c>
      <c r="I6" s="28"/>
      <c r="J6" s="24"/>
      <c r="K6" s="26" t="str">
        <f t="shared" si="3"/>
        <v/>
      </c>
      <c r="L6" s="27">
        <f>B6+'４月'!L6</f>
        <v>0</v>
      </c>
      <c r="M6" s="28">
        <f>I6+'４月'!M6</f>
        <v>0</v>
      </c>
      <c r="N6" s="28">
        <f>J6+'４月'!N6</f>
        <v>0</v>
      </c>
      <c r="O6" s="25" t="str">
        <f t="shared" si="4"/>
        <v/>
      </c>
      <c r="P6" s="151" t="s">
        <v>45</v>
      </c>
      <c r="Q6" s="134">
        <v>10361</v>
      </c>
      <c r="R6" s="134">
        <v>0</v>
      </c>
    </row>
    <row r="7" spans="1:18" s="30" customFormat="1" ht="30.75" customHeight="1" x14ac:dyDescent="0.15">
      <c r="A7" s="144" t="s">
        <v>3</v>
      </c>
      <c r="B7" s="105"/>
      <c r="C7" s="24"/>
      <c r="D7" s="24"/>
      <c r="E7" s="159" t="str">
        <f t="shared" si="1"/>
        <v/>
      </c>
      <c r="F7" s="24"/>
      <c r="G7" s="24"/>
      <c r="H7" s="25" t="str">
        <f t="shared" si="2"/>
        <v/>
      </c>
      <c r="I7" s="28"/>
      <c r="J7" s="24"/>
      <c r="K7" s="26" t="str">
        <f t="shared" si="3"/>
        <v/>
      </c>
      <c r="L7" s="27">
        <f>B7+'４月'!L7</f>
        <v>0</v>
      </c>
      <c r="M7" s="28">
        <f>I7+'４月'!M7</f>
        <v>0</v>
      </c>
      <c r="N7" s="28">
        <f>J7+'４月'!N7</f>
        <v>0</v>
      </c>
      <c r="O7" s="25" t="str">
        <f t="shared" si="4"/>
        <v/>
      </c>
      <c r="P7" s="83" t="str">
        <f t="shared" si="0"/>
        <v/>
      </c>
      <c r="Q7" s="134">
        <v>0</v>
      </c>
      <c r="R7" s="134">
        <v>0</v>
      </c>
    </row>
    <row r="8" spans="1:18" s="30" customFormat="1" ht="30.75" customHeight="1" x14ac:dyDescent="0.15">
      <c r="A8" s="144" t="s">
        <v>27</v>
      </c>
      <c r="B8" s="105"/>
      <c r="C8" s="24"/>
      <c r="D8" s="24"/>
      <c r="E8" s="159" t="str">
        <f t="shared" si="1"/>
        <v/>
      </c>
      <c r="F8" s="24"/>
      <c r="G8" s="24"/>
      <c r="H8" s="25" t="str">
        <f t="shared" si="2"/>
        <v/>
      </c>
      <c r="I8" s="28"/>
      <c r="J8" s="24"/>
      <c r="K8" s="26" t="str">
        <f t="shared" si="3"/>
        <v/>
      </c>
      <c r="L8" s="27">
        <f>B8+'４月'!L8</f>
        <v>0</v>
      </c>
      <c r="M8" s="28">
        <f>I8+'４月'!M8</f>
        <v>0</v>
      </c>
      <c r="N8" s="28">
        <f>J8+'４月'!N8</f>
        <v>0</v>
      </c>
      <c r="O8" s="25" t="str">
        <f t="shared" si="4"/>
        <v/>
      </c>
      <c r="P8" s="151" t="s">
        <v>45</v>
      </c>
      <c r="Q8" s="134">
        <v>1082</v>
      </c>
      <c r="R8" s="134">
        <v>0</v>
      </c>
    </row>
    <row r="9" spans="1:18" s="30" customFormat="1" ht="30.75" customHeight="1" x14ac:dyDescent="0.15">
      <c r="A9" s="144" t="s">
        <v>28</v>
      </c>
      <c r="B9" s="106"/>
      <c r="C9" s="24"/>
      <c r="D9" s="24"/>
      <c r="E9" s="159" t="str">
        <f t="shared" si="1"/>
        <v/>
      </c>
      <c r="F9" s="24"/>
      <c r="G9" s="24"/>
      <c r="H9" s="25" t="str">
        <f t="shared" si="2"/>
        <v/>
      </c>
      <c r="I9" s="28"/>
      <c r="J9" s="24"/>
      <c r="K9" s="26" t="str">
        <f t="shared" si="3"/>
        <v/>
      </c>
      <c r="L9" s="27">
        <f>B9+'４月'!L9</f>
        <v>0</v>
      </c>
      <c r="M9" s="28">
        <f>I9+'４月'!M9</f>
        <v>0</v>
      </c>
      <c r="N9" s="28">
        <f>J9+'４月'!N9</f>
        <v>0</v>
      </c>
      <c r="O9" s="25" t="str">
        <f t="shared" si="4"/>
        <v/>
      </c>
      <c r="P9" s="83" t="str">
        <f t="shared" si="0"/>
        <v/>
      </c>
      <c r="Q9" s="134">
        <v>0</v>
      </c>
      <c r="R9" s="134">
        <v>0</v>
      </c>
    </row>
    <row r="10" spans="1:18" s="30" customFormat="1" ht="30.75" customHeight="1" x14ac:dyDescent="0.15">
      <c r="A10" s="144" t="s">
        <v>4</v>
      </c>
      <c r="B10" s="105">
        <v>2</v>
      </c>
      <c r="C10" s="24"/>
      <c r="D10" s="24"/>
      <c r="E10" s="159" t="str">
        <f t="shared" si="1"/>
        <v/>
      </c>
      <c r="F10" s="24">
        <v>7138</v>
      </c>
      <c r="G10" s="24">
        <v>7047</v>
      </c>
      <c r="H10" s="25">
        <f t="shared" si="2"/>
        <v>0.98725133090501538</v>
      </c>
      <c r="I10" s="28">
        <v>7138</v>
      </c>
      <c r="J10" s="24">
        <v>7047</v>
      </c>
      <c r="K10" s="26">
        <f t="shared" si="3"/>
        <v>0.98725133090501538</v>
      </c>
      <c r="L10" s="27">
        <f>B10+'４月'!L10</f>
        <v>2</v>
      </c>
      <c r="M10" s="28">
        <f>I10+'４月'!M10</f>
        <v>7138</v>
      </c>
      <c r="N10" s="28">
        <f>J10+'４月'!N10</f>
        <v>7047</v>
      </c>
      <c r="O10" s="25">
        <f t="shared" si="4"/>
        <v>0.98725133090501538</v>
      </c>
      <c r="P10" s="151" t="s">
        <v>45</v>
      </c>
      <c r="Q10" s="134">
        <v>7587</v>
      </c>
      <c r="R10" s="134">
        <v>0</v>
      </c>
    </row>
    <row r="11" spans="1:18" s="30" customFormat="1" ht="30.75" customHeight="1" x14ac:dyDescent="0.15">
      <c r="A11" s="144" t="s">
        <v>5</v>
      </c>
      <c r="B11" s="105"/>
      <c r="C11" s="24"/>
      <c r="D11" s="24"/>
      <c r="E11" s="159" t="str">
        <f t="shared" si="1"/>
        <v/>
      </c>
      <c r="F11" s="24"/>
      <c r="G11" s="24"/>
      <c r="H11" s="25" t="str">
        <f t="shared" si="2"/>
        <v/>
      </c>
      <c r="I11" s="28"/>
      <c r="J11" s="24"/>
      <c r="K11" s="26" t="str">
        <f t="shared" si="3"/>
        <v/>
      </c>
      <c r="L11" s="27">
        <f>B11+'４月'!L11</f>
        <v>0</v>
      </c>
      <c r="M11" s="28">
        <f>I11+'４月'!M11</f>
        <v>0</v>
      </c>
      <c r="N11" s="28">
        <f>J11+'４月'!N11</f>
        <v>0</v>
      </c>
      <c r="O11" s="25" t="str">
        <f t="shared" si="4"/>
        <v/>
      </c>
      <c r="P11" s="83" t="str">
        <f t="shared" si="0"/>
        <v/>
      </c>
      <c r="Q11" s="134">
        <v>0</v>
      </c>
      <c r="R11" s="134">
        <v>0</v>
      </c>
    </row>
    <row r="12" spans="1:18" s="30" customFormat="1" ht="30.75" customHeight="1" x14ac:dyDescent="0.15">
      <c r="A12" s="144" t="s">
        <v>6</v>
      </c>
      <c r="B12" s="105"/>
      <c r="C12" s="24"/>
      <c r="D12" s="24"/>
      <c r="E12" s="159" t="str">
        <f t="shared" si="1"/>
        <v/>
      </c>
      <c r="F12" s="24"/>
      <c r="G12" s="24"/>
      <c r="H12" s="25" t="str">
        <f t="shared" si="2"/>
        <v/>
      </c>
      <c r="I12" s="28"/>
      <c r="J12" s="24"/>
      <c r="K12" s="26" t="str">
        <f t="shared" si="3"/>
        <v/>
      </c>
      <c r="L12" s="27">
        <f>B12+'４月'!L12</f>
        <v>0</v>
      </c>
      <c r="M12" s="28">
        <f>I12+'４月'!M12</f>
        <v>0</v>
      </c>
      <c r="N12" s="28">
        <f>J12+'４月'!N12</f>
        <v>0</v>
      </c>
      <c r="O12" s="25" t="str">
        <f t="shared" si="4"/>
        <v/>
      </c>
      <c r="P12" s="151" t="s">
        <v>45</v>
      </c>
      <c r="Q12" s="134">
        <v>12432</v>
      </c>
      <c r="R12" s="134">
        <v>0</v>
      </c>
    </row>
    <row r="13" spans="1:18" s="30" customFormat="1" ht="30.75" customHeight="1" x14ac:dyDescent="0.15">
      <c r="A13" s="144" t="s">
        <v>26</v>
      </c>
      <c r="B13" s="105"/>
      <c r="C13" s="24"/>
      <c r="D13" s="24"/>
      <c r="E13" s="159" t="str">
        <f t="shared" si="1"/>
        <v/>
      </c>
      <c r="F13" s="24"/>
      <c r="G13" s="24"/>
      <c r="H13" s="25" t="str">
        <f t="shared" si="2"/>
        <v/>
      </c>
      <c r="I13" s="28"/>
      <c r="J13" s="24"/>
      <c r="K13" s="26" t="str">
        <f t="shared" si="3"/>
        <v/>
      </c>
      <c r="L13" s="27">
        <f>B13+'４月'!L13</f>
        <v>0</v>
      </c>
      <c r="M13" s="28">
        <f>I13+'４月'!M13</f>
        <v>0</v>
      </c>
      <c r="N13" s="28">
        <f>J13+'４月'!N13</f>
        <v>0</v>
      </c>
      <c r="O13" s="25" t="str">
        <f t="shared" si="4"/>
        <v/>
      </c>
      <c r="P13" s="151" t="s">
        <v>45</v>
      </c>
      <c r="Q13" s="134">
        <v>55684</v>
      </c>
      <c r="R13" s="134">
        <v>0</v>
      </c>
    </row>
    <row r="14" spans="1:18" s="30" customFormat="1" ht="30.75" customHeight="1" x14ac:dyDescent="0.15">
      <c r="A14" s="144" t="s">
        <v>7</v>
      </c>
      <c r="B14" s="105"/>
      <c r="C14" s="24"/>
      <c r="D14" s="24"/>
      <c r="E14" s="159" t="str">
        <f t="shared" si="1"/>
        <v/>
      </c>
      <c r="F14" s="24"/>
      <c r="G14" s="24"/>
      <c r="H14" s="25" t="str">
        <f t="shared" si="2"/>
        <v/>
      </c>
      <c r="I14" s="28"/>
      <c r="J14" s="24"/>
      <c r="K14" s="26" t="str">
        <f t="shared" si="3"/>
        <v/>
      </c>
      <c r="L14" s="27">
        <f>B14+'４月'!L14</f>
        <v>0</v>
      </c>
      <c r="M14" s="28">
        <f>I14+'４月'!M14</f>
        <v>0</v>
      </c>
      <c r="N14" s="28">
        <f>J14+'４月'!N14</f>
        <v>0</v>
      </c>
      <c r="O14" s="25" t="str">
        <f t="shared" si="4"/>
        <v/>
      </c>
      <c r="P14" s="151" t="s">
        <v>45</v>
      </c>
      <c r="Q14" s="134">
        <v>5892</v>
      </c>
      <c r="R14" s="134">
        <v>0</v>
      </c>
    </row>
    <row r="15" spans="1:18" s="30" customFormat="1" ht="30.75" customHeight="1" x14ac:dyDescent="0.15">
      <c r="A15" s="144" t="s">
        <v>8</v>
      </c>
      <c r="B15" s="23"/>
      <c r="C15" s="24"/>
      <c r="D15" s="24"/>
      <c r="E15" s="159" t="str">
        <f t="shared" si="1"/>
        <v/>
      </c>
      <c r="F15" s="24"/>
      <c r="G15" s="24"/>
      <c r="H15" s="25" t="str">
        <f t="shared" si="2"/>
        <v/>
      </c>
      <c r="I15" s="28"/>
      <c r="J15" s="24"/>
      <c r="K15" s="26" t="str">
        <f t="shared" si="3"/>
        <v/>
      </c>
      <c r="L15" s="27">
        <f>B15+'４月'!L15</f>
        <v>0</v>
      </c>
      <c r="M15" s="28">
        <f>I15+'４月'!M15</f>
        <v>0</v>
      </c>
      <c r="N15" s="28">
        <f>J15+'４月'!N15</f>
        <v>0</v>
      </c>
      <c r="O15" s="25" t="str">
        <f t="shared" si="4"/>
        <v/>
      </c>
      <c r="P15" s="83" t="str">
        <f t="shared" si="0"/>
        <v/>
      </c>
      <c r="Q15" s="134">
        <v>0</v>
      </c>
      <c r="R15" s="134">
        <v>0</v>
      </c>
    </row>
    <row r="16" spans="1:18" s="30" customFormat="1" ht="30.75" customHeight="1" x14ac:dyDescent="0.15">
      <c r="A16" s="144" t="s">
        <v>9</v>
      </c>
      <c r="B16" s="23"/>
      <c r="C16" s="24"/>
      <c r="D16" s="24"/>
      <c r="E16" s="159" t="str">
        <f t="shared" si="1"/>
        <v/>
      </c>
      <c r="F16" s="24"/>
      <c r="G16" s="24"/>
      <c r="H16" s="25" t="str">
        <f t="shared" si="2"/>
        <v/>
      </c>
      <c r="I16" s="28"/>
      <c r="J16" s="24"/>
      <c r="K16" s="26" t="str">
        <f t="shared" si="3"/>
        <v/>
      </c>
      <c r="L16" s="27">
        <f>B16+'４月'!L16</f>
        <v>0</v>
      </c>
      <c r="M16" s="28">
        <f>I16+'４月'!M16</f>
        <v>0</v>
      </c>
      <c r="N16" s="28">
        <f>J16+'４月'!N16</f>
        <v>0</v>
      </c>
      <c r="O16" s="25" t="str">
        <f t="shared" si="4"/>
        <v/>
      </c>
      <c r="P16" s="83" t="str">
        <f t="shared" si="0"/>
        <v/>
      </c>
      <c r="Q16" s="134">
        <v>0</v>
      </c>
      <c r="R16" s="134">
        <v>0</v>
      </c>
    </row>
    <row r="17" spans="1:18" s="30" customFormat="1" ht="30.75" customHeight="1" x14ac:dyDescent="0.15">
      <c r="A17" s="144" t="s">
        <v>10</v>
      </c>
      <c r="B17" s="23"/>
      <c r="C17" s="24"/>
      <c r="D17" s="24"/>
      <c r="E17" s="159" t="str">
        <f t="shared" si="1"/>
        <v/>
      </c>
      <c r="F17" s="24"/>
      <c r="G17" s="24"/>
      <c r="H17" s="25" t="str">
        <f t="shared" si="2"/>
        <v/>
      </c>
      <c r="I17" s="28"/>
      <c r="J17" s="24"/>
      <c r="K17" s="26" t="str">
        <f t="shared" si="3"/>
        <v/>
      </c>
      <c r="L17" s="27">
        <f>B17+'４月'!L17</f>
        <v>0</v>
      </c>
      <c r="M17" s="28">
        <f>I17+'４月'!M17</f>
        <v>0</v>
      </c>
      <c r="N17" s="28">
        <f>J17+'４月'!N17</f>
        <v>0</v>
      </c>
      <c r="O17" s="25" t="str">
        <f t="shared" si="4"/>
        <v/>
      </c>
      <c r="P17" s="151" t="s">
        <v>45</v>
      </c>
      <c r="Q17" s="134">
        <v>8007</v>
      </c>
      <c r="R17" s="134">
        <v>0</v>
      </c>
    </row>
    <row r="18" spans="1:18" s="30" customFormat="1" ht="30.75" customHeight="1" thickBot="1" x14ac:dyDescent="0.2">
      <c r="A18" s="145" t="s">
        <v>11</v>
      </c>
      <c r="B18" s="32"/>
      <c r="C18" s="33"/>
      <c r="D18" s="33"/>
      <c r="E18" s="156" t="str">
        <f t="shared" si="1"/>
        <v/>
      </c>
      <c r="F18" s="33"/>
      <c r="G18" s="33"/>
      <c r="H18" s="84" t="str">
        <f t="shared" si="2"/>
        <v/>
      </c>
      <c r="I18" s="157"/>
      <c r="J18" s="33"/>
      <c r="K18" s="103" t="str">
        <f t="shared" si="3"/>
        <v/>
      </c>
      <c r="L18" s="27">
        <f>B18+'４月'!L18</f>
        <v>0</v>
      </c>
      <c r="M18" s="28">
        <f>I18+'４月'!M18</f>
        <v>0</v>
      </c>
      <c r="N18" s="28">
        <f>J18+'４月'!N18</f>
        <v>0</v>
      </c>
      <c r="O18" s="84" t="str">
        <f t="shared" si="4"/>
        <v/>
      </c>
      <c r="P18" s="83" t="str">
        <f t="shared" si="0"/>
        <v/>
      </c>
      <c r="Q18" s="134">
        <v>0</v>
      </c>
      <c r="R18" s="137">
        <v>0</v>
      </c>
    </row>
    <row r="19" spans="1:18" ht="30.75" customHeight="1" thickTop="1" x14ac:dyDescent="0.15">
      <c r="A19" s="37" t="s">
        <v>15</v>
      </c>
      <c r="B19" s="38">
        <f>SUM(B3:B18)</f>
        <v>2</v>
      </c>
      <c r="C19" s="39">
        <f>SUM(C3:C18)</f>
        <v>0</v>
      </c>
      <c r="D19" s="39">
        <f>SUM(D3:D18)</f>
        <v>0</v>
      </c>
      <c r="E19" s="40" t="str">
        <f>IF(ISERROR(D19/C19),"",D19/C19)</f>
        <v/>
      </c>
      <c r="F19" s="39">
        <f>SUM(F3:F18)</f>
        <v>7138</v>
      </c>
      <c r="G19" s="39">
        <f>SUM(G3:G18)</f>
        <v>7047</v>
      </c>
      <c r="H19" s="25">
        <f t="shared" si="2"/>
        <v>0.98725133090501538</v>
      </c>
      <c r="I19" s="39">
        <f>SUM(I3:I18)</f>
        <v>7138</v>
      </c>
      <c r="J19" s="39">
        <f>SUM(J3:J18)</f>
        <v>7047</v>
      </c>
      <c r="K19" s="129">
        <f t="shared" si="3"/>
        <v>0.98725133090501538</v>
      </c>
      <c r="L19" s="43"/>
      <c r="M19" s="44"/>
      <c r="N19" s="44"/>
      <c r="O19" s="44"/>
      <c r="P19" s="45"/>
      <c r="Q19" s="135">
        <f>N23</f>
        <v>126477</v>
      </c>
      <c r="R19" s="136">
        <f>J20</f>
        <v>0</v>
      </c>
    </row>
    <row r="20" spans="1:18" ht="30.75" customHeight="1" x14ac:dyDescent="0.15">
      <c r="A20" s="46" t="s">
        <v>23</v>
      </c>
      <c r="B20" s="47">
        <v>0</v>
      </c>
      <c r="C20" s="48">
        <v>0</v>
      </c>
      <c r="D20" s="48">
        <v>0</v>
      </c>
      <c r="E20" s="49" t="s">
        <v>43</v>
      </c>
      <c r="F20" s="48">
        <v>0</v>
      </c>
      <c r="G20" s="48">
        <v>0</v>
      </c>
      <c r="H20" s="87" t="s">
        <v>43</v>
      </c>
      <c r="I20" s="48">
        <v>0</v>
      </c>
      <c r="J20" s="48">
        <v>0</v>
      </c>
      <c r="K20" s="49" t="s">
        <v>43</v>
      </c>
      <c r="L20" s="53"/>
      <c r="M20" s="54"/>
      <c r="N20" s="54"/>
      <c r="O20" s="54"/>
      <c r="P20" s="55"/>
    </row>
    <row r="21" spans="1:18" s="63" customFormat="1" ht="30.75" customHeight="1" thickBot="1" x14ac:dyDescent="0.2">
      <c r="A21" s="56" t="s">
        <v>30</v>
      </c>
      <c r="B21" s="155" t="s">
        <v>46</v>
      </c>
      <c r="C21" s="155" t="str">
        <f t="shared" ref="C21:J21" si="5">IFERROR(C19/C20,"")</f>
        <v/>
      </c>
      <c r="D21" s="155" t="str">
        <f t="shared" si="5"/>
        <v/>
      </c>
      <c r="E21" s="57"/>
      <c r="F21" s="155" t="s">
        <v>46</v>
      </c>
      <c r="G21" s="155" t="s">
        <v>46</v>
      </c>
      <c r="H21" s="57"/>
      <c r="I21" s="155" t="str">
        <f t="shared" si="5"/>
        <v/>
      </c>
      <c r="J21" s="155" t="str">
        <f t="shared" si="5"/>
        <v/>
      </c>
      <c r="K21" s="58"/>
      <c r="L21" s="59"/>
      <c r="M21" s="60"/>
      <c r="N21" s="60"/>
      <c r="O21" s="61"/>
      <c r="P21" s="62"/>
      <c r="Q21" s="82"/>
      <c r="R21" s="82"/>
    </row>
    <row r="22" spans="1:18" ht="30.75" customHeight="1" x14ac:dyDescent="0.15">
      <c r="A22" s="64" t="s">
        <v>16</v>
      </c>
      <c r="B22" s="65">
        <f>B19+'４月'!B22</f>
        <v>3</v>
      </c>
      <c r="C22" s="66">
        <f>C19+'４月'!C22</f>
        <v>0</v>
      </c>
      <c r="D22" s="66">
        <f>D19+'４月'!D22</f>
        <v>0</v>
      </c>
      <c r="E22" s="67" t="str">
        <f>IF(ISERROR(D22/C22),"  ",(D22/C22))</f>
        <v xml:space="preserve">  </v>
      </c>
      <c r="F22" s="66">
        <f>F19+'４月'!F22</f>
        <v>30412</v>
      </c>
      <c r="G22" s="66">
        <f>G19+'４月'!G22</f>
        <v>29550</v>
      </c>
      <c r="H22" s="67">
        <f>IF(ISERROR(G22/F22),"  ",(G22/F22))</f>
        <v>0.97165592529264766</v>
      </c>
      <c r="I22" s="68"/>
      <c r="J22" s="69"/>
      <c r="K22" s="70"/>
      <c r="L22" s="116">
        <f>SUM(L3:L18)</f>
        <v>3</v>
      </c>
      <c r="M22" s="66">
        <f>SUM(M3:M18)</f>
        <v>30412</v>
      </c>
      <c r="N22" s="66">
        <f>SUM(N3:N18)</f>
        <v>29550</v>
      </c>
      <c r="O22" s="115">
        <f>IF(ISERROR(N22/M22),"",N22/M22)</f>
        <v>0.97165592529264766</v>
      </c>
      <c r="P22" s="146">
        <f>N22/Q19</f>
        <v>0.23363931782063141</v>
      </c>
    </row>
    <row r="23" spans="1:18" ht="30.75" customHeight="1" x14ac:dyDescent="0.15">
      <c r="A23" s="46" t="s">
        <v>24</v>
      </c>
      <c r="B23" s="47">
        <v>14</v>
      </c>
      <c r="C23" s="48">
        <v>39112</v>
      </c>
      <c r="D23" s="48">
        <v>37931</v>
      </c>
      <c r="E23" s="49">
        <v>0.96980466353037431</v>
      </c>
      <c r="F23" s="48">
        <v>90590</v>
      </c>
      <c r="G23" s="48">
        <v>88546</v>
      </c>
      <c r="H23" s="49">
        <v>0.97743680317915882</v>
      </c>
      <c r="I23" s="71"/>
      <c r="J23" s="72"/>
      <c r="K23" s="73"/>
      <c r="L23" s="123">
        <v>14</v>
      </c>
      <c r="M23" s="74">
        <v>129702</v>
      </c>
      <c r="N23" s="74">
        <v>126477</v>
      </c>
      <c r="O23" s="50">
        <v>0.9751353101725494</v>
      </c>
      <c r="P23" s="126"/>
    </row>
    <row r="24" spans="1:18" s="63" customFormat="1" ht="30.75" customHeight="1" thickBot="1" x14ac:dyDescent="0.2">
      <c r="A24" s="76" t="s">
        <v>30</v>
      </c>
      <c r="B24" s="77">
        <f>IFERROR(B22/B23,"")</f>
        <v>0.21428571428571427</v>
      </c>
      <c r="C24" s="77">
        <f>IFERROR(C22/C23,"")</f>
        <v>0</v>
      </c>
      <c r="D24" s="77">
        <f>IFERROR(D22/D23,"")</f>
        <v>0</v>
      </c>
      <c r="E24" s="57"/>
      <c r="F24" s="77">
        <f>IFERROR(F22/F23,"")</f>
        <v>0.33571034330500055</v>
      </c>
      <c r="G24" s="77">
        <f>IFERROR(G22/G23,"")</f>
        <v>0.33372484358412574</v>
      </c>
      <c r="H24" s="57"/>
      <c r="I24" s="78"/>
      <c r="J24" s="60"/>
      <c r="K24" s="79"/>
      <c r="L24" s="120">
        <f>IFERROR(L22/L23,"")</f>
        <v>0.21428571428571427</v>
      </c>
      <c r="M24" s="77">
        <f>IFERROR(M22/M23,"")</f>
        <v>0.23447595256819478</v>
      </c>
      <c r="N24" s="77">
        <f>IFERROR(N22/N23,"")</f>
        <v>0.23363931782063141</v>
      </c>
      <c r="O24" s="77"/>
      <c r="P24" s="141"/>
      <c r="Q24" s="82"/>
      <c r="R24" s="8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1111">
    <pageSetUpPr fitToPage="1"/>
  </sheetPr>
  <dimension ref="A1:S24"/>
  <sheetViews>
    <sheetView showZeros="0" view="pageBreakPreview" zoomScale="85" zoomScaleNormal="85" zoomScaleSheetLayoutView="85" workbookViewId="0">
      <pane xSplit="1" ySplit="2" topLeftCell="B3" activePane="bottomRight" state="frozen"/>
      <selection pane="topRight"/>
      <selection pane="bottomLeft"/>
      <selection pane="bottomRight" activeCell="P4" sqref="P4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6" width="10.125" style="82" customWidth="1"/>
    <col min="17" max="18" width="9.125" style="82" bestFit="1" customWidth="1"/>
    <col min="19" max="19" width="9" style="100"/>
    <col min="20" max="16384" width="9" style="12"/>
  </cols>
  <sheetData>
    <row r="1" spans="1:19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9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36</v>
      </c>
      <c r="R2" s="140" t="s">
        <v>39</v>
      </c>
      <c r="S2" s="101"/>
    </row>
    <row r="3" spans="1:19" s="30" customFormat="1" ht="30.75" customHeight="1" x14ac:dyDescent="0.15">
      <c r="A3" s="144" t="s">
        <v>1</v>
      </c>
      <c r="B3" s="23">
        <v>1</v>
      </c>
      <c r="C3" s="24"/>
      <c r="D3" s="24"/>
      <c r="E3" s="25" t="str">
        <f>IF(ISERROR(D3/C3),"",D3/C3)</f>
        <v/>
      </c>
      <c r="F3" s="24">
        <v>23078</v>
      </c>
      <c r="G3" s="24">
        <v>22680</v>
      </c>
      <c r="H3" s="25">
        <f>IF(ISERROR(G3/F3),"",G3/F3)</f>
        <v>0.98275413814022017</v>
      </c>
      <c r="I3" s="24">
        <v>23078</v>
      </c>
      <c r="J3" s="24">
        <v>22680</v>
      </c>
      <c r="K3" s="26">
        <f>IF(ISERROR(J3/I3),"",J3/I3)</f>
        <v>0.98275413814022017</v>
      </c>
      <c r="L3" s="27">
        <f>B3+'５月'!L3</f>
        <v>2</v>
      </c>
      <c r="M3" s="28">
        <f>I3+'５月'!M3</f>
        <v>46352</v>
      </c>
      <c r="N3" s="28">
        <f>J3+'５月'!N3</f>
        <v>45183</v>
      </c>
      <c r="O3" s="25">
        <f>IF(ISERROR(N3/M3),"",N3/M3)</f>
        <v>0.97477994477045216</v>
      </c>
      <c r="P3" s="83">
        <f t="shared" ref="P3:P18" si="0">IF(ISERROR(N3/Q3),"",N3/Q3)</f>
        <v>0.58832031250000005</v>
      </c>
      <c r="Q3" s="134">
        <v>76800</v>
      </c>
      <c r="R3" s="134">
        <v>51368</v>
      </c>
      <c r="S3" s="54"/>
    </row>
    <row r="4" spans="1:19" s="30" customFormat="1" ht="30.75" customHeight="1" x14ac:dyDescent="0.15">
      <c r="A4" s="144" t="s">
        <v>41</v>
      </c>
      <c r="B4" s="23">
        <v>1</v>
      </c>
      <c r="C4" s="24">
        <v>5719</v>
      </c>
      <c r="D4" s="24">
        <v>5701</v>
      </c>
      <c r="E4" s="25">
        <f>IF(ISERROR(D4/C4),"",D4/C4)</f>
        <v>0.99685259660779857</v>
      </c>
      <c r="F4" s="24"/>
      <c r="G4" s="82"/>
      <c r="H4" s="25" t="str">
        <f>IF(ISERROR(G4/F4),"",G4/F4)</f>
        <v/>
      </c>
      <c r="I4" s="24">
        <v>5719</v>
      </c>
      <c r="J4" s="24">
        <v>5701</v>
      </c>
      <c r="K4" s="26">
        <f>IF(ISERROR(J4/I4),"",J4/I4)</f>
        <v>0.99685259660779857</v>
      </c>
      <c r="L4" s="27">
        <f>B4+'５月'!L4</f>
        <v>1</v>
      </c>
      <c r="M4" s="28">
        <f>I4+'５月'!M4</f>
        <v>5719</v>
      </c>
      <c r="N4" s="28">
        <f>J4+'５月'!N4</f>
        <v>5701</v>
      </c>
      <c r="O4" s="25">
        <f>IF(ISERROR(N4/M4),"",N4/M4)</f>
        <v>0.99685259660779857</v>
      </c>
      <c r="P4" s="164" t="s">
        <v>47</v>
      </c>
      <c r="Q4" s="134">
        <v>0</v>
      </c>
      <c r="R4" s="134">
        <v>0</v>
      </c>
      <c r="S4" s="54"/>
    </row>
    <row r="5" spans="1:19" s="30" customFormat="1" ht="30.75" customHeight="1" x14ac:dyDescent="0.15">
      <c r="A5" s="144" t="s">
        <v>44</v>
      </c>
      <c r="B5" s="23"/>
      <c r="C5" s="24"/>
      <c r="D5" s="24"/>
      <c r="E5" s="25" t="str">
        <f t="shared" ref="E5:E18" si="1">IF(ISERROR(D5/C5),"",D5/C5)</f>
        <v/>
      </c>
      <c r="F5" s="24"/>
      <c r="G5" s="24"/>
      <c r="H5" s="25" t="str">
        <f t="shared" ref="H5:H18" si="2">IF(ISERROR(G5/F5),"",G5/F5)</f>
        <v/>
      </c>
      <c r="I5" s="24"/>
      <c r="J5" s="24"/>
      <c r="K5" s="26" t="str">
        <f t="shared" ref="K5:K19" si="3">IF(ISERROR(J5/I5),"",J5/I5)</f>
        <v/>
      </c>
      <c r="L5" s="27">
        <f>B5+'５月'!L5</f>
        <v>0</v>
      </c>
      <c r="M5" s="28">
        <f>I5+'５月'!M5</f>
        <v>0</v>
      </c>
      <c r="N5" s="28">
        <f>J5+'５月'!N5</f>
        <v>0</v>
      </c>
      <c r="O5" s="25" t="str">
        <f t="shared" ref="O5:O18" si="4">IF(ISERROR(N5/M5),"",N5/M5)</f>
        <v/>
      </c>
      <c r="P5" s="83" t="str">
        <f t="shared" si="0"/>
        <v/>
      </c>
      <c r="Q5" s="134">
        <v>0</v>
      </c>
      <c r="R5" s="134">
        <v>0</v>
      </c>
      <c r="S5" s="54"/>
    </row>
    <row r="6" spans="1:19" s="30" customFormat="1" ht="30.75" customHeight="1" x14ac:dyDescent="0.15">
      <c r="A6" s="144" t="s">
        <v>2</v>
      </c>
      <c r="B6" s="23"/>
      <c r="C6" s="24"/>
      <c r="D6" s="24"/>
      <c r="E6" s="25" t="str">
        <f t="shared" si="1"/>
        <v/>
      </c>
      <c r="F6" s="24"/>
      <c r="G6" s="24"/>
      <c r="H6" s="25" t="str">
        <f t="shared" si="2"/>
        <v/>
      </c>
      <c r="I6" s="24"/>
      <c r="J6" s="24"/>
      <c r="K6" s="26" t="str">
        <f t="shared" si="3"/>
        <v/>
      </c>
      <c r="L6" s="27">
        <f>B6+'５月'!L6</f>
        <v>0</v>
      </c>
      <c r="M6" s="28">
        <f>I6+'５月'!M6</f>
        <v>0</v>
      </c>
      <c r="N6" s="28">
        <f>J6+'５月'!N6</f>
        <v>0</v>
      </c>
      <c r="O6" s="25" t="str">
        <f t="shared" si="4"/>
        <v/>
      </c>
      <c r="P6" s="151" t="s">
        <v>45</v>
      </c>
      <c r="Q6" s="134">
        <v>10361</v>
      </c>
      <c r="R6" s="134">
        <v>0</v>
      </c>
      <c r="S6" s="54"/>
    </row>
    <row r="7" spans="1:19" s="30" customFormat="1" ht="30.75" customHeight="1" x14ac:dyDescent="0.15">
      <c r="A7" s="144" t="s">
        <v>3</v>
      </c>
      <c r="B7" s="23"/>
      <c r="C7" s="24"/>
      <c r="D7" s="24"/>
      <c r="E7" s="25" t="str">
        <f t="shared" si="1"/>
        <v/>
      </c>
      <c r="F7" s="24"/>
      <c r="G7" s="24"/>
      <c r="H7" s="25" t="str">
        <f t="shared" si="2"/>
        <v/>
      </c>
      <c r="I7" s="24"/>
      <c r="J7" s="24"/>
      <c r="K7" s="26" t="str">
        <f t="shared" si="3"/>
        <v/>
      </c>
      <c r="L7" s="27">
        <f>B7+'５月'!L7</f>
        <v>0</v>
      </c>
      <c r="M7" s="28">
        <f>I7+'５月'!M7</f>
        <v>0</v>
      </c>
      <c r="N7" s="28">
        <f>J7+'５月'!N7</f>
        <v>0</v>
      </c>
      <c r="O7" s="25" t="str">
        <f t="shared" si="4"/>
        <v/>
      </c>
      <c r="P7" s="83" t="str">
        <f t="shared" si="0"/>
        <v/>
      </c>
      <c r="Q7" s="134">
        <v>0</v>
      </c>
      <c r="R7" s="134">
        <v>0</v>
      </c>
      <c r="S7" s="54"/>
    </row>
    <row r="8" spans="1:19" s="30" customFormat="1" ht="30.75" customHeight="1" x14ac:dyDescent="0.15">
      <c r="A8" s="144" t="s">
        <v>27</v>
      </c>
      <c r="B8" s="23"/>
      <c r="C8" s="24"/>
      <c r="D8" s="24"/>
      <c r="E8" s="25" t="str">
        <f t="shared" si="1"/>
        <v/>
      </c>
      <c r="F8" s="24"/>
      <c r="G8" s="24"/>
      <c r="H8" s="25" t="str">
        <f t="shared" si="2"/>
        <v/>
      </c>
      <c r="I8" s="24"/>
      <c r="J8" s="24"/>
      <c r="K8" s="26" t="str">
        <f t="shared" si="3"/>
        <v/>
      </c>
      <c r="L8" s="27">
        <f>B8+'５月'!L8</f>
        <v>0</v>
      </c>
      <c r="M8" s="28">
        <f>I8+'５月'!M8</f>
        <v>0</v>
      </c>
      <c r="N8" s="28">
        <f>J8+'５月'!N8</f>
        <v>0</v>
      </c>
      <c r="O8" s="25" t="str">
        <f t="shared" si="4"/>
        <v/>
      </c>
      <c r="P8" s="151" t="s">
        <v>45</v>
      </c>
      <c r="Q8" s="134">
        <v>1082</v>
      </c>
      <c r="R8" s="134">
        <v>0</v>
      </c>
      <c r="S8" s="54"/>
    </row>
    <row r="9" spans="1:19" s="30" customFormat="1" ht="30.75" customHeight="1" x14ac:dyDescent="0.15">
      <c r="A9" s="144" t="s">
        <v>28</v>
      </c>
      <c r="B9" s="23"/>
      <c r="C9" s="24"/>
      <c r="D9" s="24"/>
      <c r="E9" s="25" t="str">
        <f t="shared" si="1"/>
        <v/>
      </c>
      <c r="F9" s="24"/>
      <c r="G9" s="24"/>
      <c r="H9" s="25" t="str">
        <f t="shared" si="2"/>
        <v/>
      </c>
      <c r="I9" s="24"/>
      <c r="J9" s="24"/>
      <c r="K9" s="26" t="str">
        <f t="shared" si="3"/>
        <v/>
      </c>
      <c r="L9" s="27">
        <f>B9+'５月'!L9</f>
        <v>0</v>
      </c>
      <c r="M9" s="28">
        <f>I9+'５月'!M9</f>
        <v>0</v>
      </c>
      <c r="N9" s="28">
        <f>J9+'５月'!N9</f>
        <v>0</v>
      </c>
      <c r="O9" s="25" t="str">
        <f t="shared" si="4"/>
        <v/>
      </c>
      <c r="P9" s="83" t="str">
        <f t="shared" si="0"/>
        <v/>
      </c>
      <c r="Q9" s="134">
        <v>0</v>
      </c>
      <c r="R9" s="134">
        <v>0</v>
      </c>
      <c r="S9" s="54"/>
    </row>
    <row r="10" spans="1:19" s="30" customFormat="1" ht="30.75" customHeight="1" x14ac:dyDescent="0.15">
      <c r="A10" s="144" t="s">
        <v>4</v>
      </c>
      <c r="B10" s="23"/>
      <c r="C10" s="24"/>
      <c r="D10" s="24"/>
      <c r="E10" s="25" t="str">
        <f t="shared" si="1"/>
        <v/>
      </c>
      <c r="F10" s="24"/>
      <c r="G10" s="24"/>
      <c r="H10" s="25" t="str">
        <f t="shared" si="2"/>
        <v/>
      </c>
      <c r="I10" s="24"/>
      <c r="J10" s="24"/>
      <c r="K10" s="26" t="str">
        <f t="shared" si="3"/>
        <v/>
      </c>
      <c r="L10" s="27">
        <f>B10+'５月'!L10</f>
        <v>2</v>
      </c>
      <c r="M10" s="28">
        <f>I10+'５月'!M10</f>
        <v>7138</v>
      </c>
      <c r="N10" s="28">
        <f>J10+'５月'!N10</f>
        <v>7047</v>
      </c>
      <c r="O10" s="25">
        <f t="shared" si="4"/>
        <v>0.98725133090501538</v>
      </c>
      <c r="P10" s="83">
        <f t="shared" si="0"/>
        <v>0.92882562277580072</v>
      </c>
      <c r="Q10" s="134">
        <v>7587</v>
      </c>
      <c r="R10" s="134">
        <v>0</v>
      </c>
      <c r="S10" s="54"/>
    </row>
    <row r="11" spans="1:19" s="30" customFormat="1" ht="30.75" customHeight="1" x14ac:dyDescent="0.15">
      <c r="A11" s="144" t="s">
        <v>5</v>
      </c>
      <c r="B11" s="23"/>
      <c r="C11" s="24"/>
      <c r="D11" s="24"/>
      <c r="E11" s="25" t="str">
        <f t="shared" si="1"/>
        <v/>
      </c>
      <c r="F11" s="24"/>
      <c r="G11" s="24"/>
      <c r="H11" s="25" t="str">
        <f t="shared" si="2"/>
        <v/>
      </c>
      <c r="I11" s="24"/>
      <c r="J11" s="24"/>
      <c r="K11" s="26" t="str">
        <f t="shared" si="3"/>
        <v/>
      </c>
      <c r="L11" s="27">
        <f>B11+'５月'!L11</f>
        <v>0</v>
      </c>
      <c r="M11" s="28">
        <f>I11+'５月'!M11</f>
        <v>0</v>
      </c>
      <c r="N11" s="28">
        <f>J11+'５月'!N11</f>
        <v>0</v>
      </c>
      <c r="O11" s="25" t="str">
        <f t="shared" si="4"/>
        <v/>
      </c>
      <c r="P11" s="83" t="str">
        <f t="shared" si="0"/>
        <v/>
      </c>
      <c r="Q11" s="134">
        <v>0</v>
      </c>
      <c r="R11" s="134">
        <v>0</v>
      </c>
      <c r="S11" s="102"/>
    </row>
    <row r="12" spans="1:19" s="30" customFormat="1" ht="30.75" customHeight="1" x14ac:dyDescent="0.15">
      <c r="A12" s="144" t="s">
        <v>6</v>
      </c>
      <c r="B12" s="23"/>
      <c r="C12" s="24"/>
      <c r="D12" s="24"/>
      <c r="E12" s="25" t="str">
        <f t="shared" si="1"/>
        <v/>
      </c>
      <c r="F12" s="24"/>
      <c r="G12" s="24"/>
      <c r="H12" s="25" t="str">
        <f t="shared" si="2"/>
        <v/>
      </c>
      <c r="I12" s="24"/>
      <c r="J12" s="24"/>
      <c r="K12" s="26" t="str">
        <f t="shared" si="3"/>
        <v/>
      </c>
      <c r="L12" s="27">
        <f>B12+'５月'!L12</f>
        <v>0</v>
      </c>
      <c r="M12" s="28">
        <f>I12+'５月'!M12</f>
        <v>0</v>
      </c>
      <c r="N12" s="28">
        <f>J12+'５月'!N12</f>
        <v>0</v>
      </c>
      <c r="O12" s="25" t="str">
        <f t="shared" si="4"/>
        <v/>
      </c>
      <c r="P12" s="151" t="s">
        <v>45</v>
      </c>
      <c r="Q12" s="134">
        <v>12432</v>
      </c>
      <c r="R12" s="134">
        <v>0</v>
      </c>
      <c r="S12" s="102"/>
    </row>
    <row r="13" spans="1:19" s="30" customFormat="1" ht="30.75" customHeight="1" x14ac:dyDescent="0.15">
      <c r="A13" s="144" t="s">
        <v>26</v>
      </c>
      <c r="B13" s="23">
        <v>1</v>
      </c>
      <c r="C13" s="24"/>
      <c r="D13" s="24"/>
      <c r="E13" s="25" t="str">
        <f>IF(ISERROR(D13/C13),"",D13/C13)</f>
        <v/>
      </c>
      <c r="F13" s="24">
        <v>23074</v>
      </c>
      <c r="G13" s="24">
        <v>22373</v>
      </c>
      <c r="H13" s="25">
        <f>IF(ISERROR(G13/F13),"",G13/F13)</f>
        <v>0.96961948513478369</v>
      </c>
      <c r="I13" s="24">
        <v>23074</v>
      </c>
      <c r="J13" s="24">
        <v>22373</v>
      </c>
      <c r="K13" s="26">
        <f>IF(ISERROR(J13/I13),"",J13/I13)</f>
        <v>0.96961948513478369</v>
      </c>
      <c r="L13" s="27">
        <f>B13+'５月'!L13</f>
        <v>1</v>
      </c>
      <c r="M13" s="28">
        <f>I13+'５月'!M13</f>
        <v>23074</v>
      </c>
      <c r="N13" s="28">
        <f>J13+'５月'!N13</f>
        <v>22373</v>
      </c>
      <c r="O13" s="25">
        <f t="shared" si="4"/>
        <v>0.96961948513478369</v>
      </c>
      <c r="P13" s="83">
        <f t="shared" si="0"/>
        <v>0.40178507291142879</v>
      </c>
      <c r="Q13" s="134">
        <v>55684</v>
      </c>
      <c r="R13" s="134">
        <v>0</v>
      </c>
      <c r="S13" s="102"/>
    </row>
    <row r="14" spans="1:19" s="30" customFormat="1" ht="30.75" customHeight="1" x14ac:dyDescent="0.15">
      <c r="A14" s="144" t="s">
        <v>7</v>
      </c>
      <c r="B14" s="23"/>
      <c r="C14" s="24"/>
      <c r="D14" s="24"/>
      <c r="E14" s="25" t="str">
        <f t="shared" si="1"/>
        <v/>
      </c>
      <c r="F14" s="24"/>
      <c r="G14" s="24"/>
      <c r="H14" s="25" t="str">
        <f t="shared" si="2"/>
        <v/>
      </c>
      <c r="I14" s="24"/>
      <c r="J14" s="24"/>
      <c r="K14" s="26" t="str">
        <f t="shared" si="3"/>
        <v/>
      </c>
      <c r="L14" s="27">
        <f>B14+'５月'!L14</f>
        <v>0</v>
      </c>
      <c r="M14" s="28">
        <f>I14+'５月'!M14</f>
        <v>0</v>
      </c>
      <c r="N14" s="28">
        <f>J14+'５月'!N14</f>
        <v>0</v>
      </c>
      <c r="O14" s="25" t="str">
        <f t="shared" si="4"/>
        <v/>
      </c>
      <c r="P14" s="151" t="s">
        <v>45</v>
      </c>
      <c r="Q14" s="134">
        <v>5892</v>
      </c>
      <c r="R14" s="134">
        <v>0</v>
      </c>
      <c r="S14" s="102"/>
    </row>
    <row r="15" spans="1:19" s="30" customFormat="1" ht="30.75" customHeight="1" x14ac:dyDescent="0.15">
      <c r="A15" s="144" t="s">
        <v>8</v>
      </c>
      <c r="B15" s="23"/>
      <c r="C15" s="24"/>
      <c r="D15" s="24"/>
      <c r="E15" s="25" t="str">
        <f t="shared" si="1"/>
        <v/>
      </c>
      <c r="F15" s="24"/>
      <c r="G15" s="24"/>
      <c r="H15" s="25" t="str">
        <f t="shared" si="2"/>
        <v/>
      </c>
      <c r="I15" s="24"/>
      <c r="J15" s="24"/>
      <c r="K15" s="26" t="str">
        <f t="shared" si="3"/>
        <v/>
      </c>
      <c r="L15" s="27">
        <f>B15+'５月'!L15</f>
        <v>0</v>
      </c>
      <c r="M15" s="28">
        <f>I15+'５月'!M15</f>
        <v>0</v>
      </c>
      <c r="N15" s="28">
        <f>J15+'５月'!N15</f>
        <v>0</v>
      </c>
      <c r="O15" s="25" t="str">
        <f t="shared" si="4"/>
        <v/>
      </c>
      <c r="P15" s="83" t="str">
        <f t="shared" si="0"/>
        <v/>
      </c>
      <c r="Q15" s="134">
        <v>0</v>
      </c>
      <c r="R15" s="134">
        <v>0</v>
      </c>
      <c r="S15" s="102"/>
    </row>
    <row r="16" spans="1:19" s="30" customFormat="1" ht="30.75" customHeight="1" x14ac:dyDescent="0.15">
      <c r="A16" s="144" t="s">
        <v>9</v>
      </c>
      <c r="B16" s="23"/>
      <c r="C16" s="24"/>
      <c r="D16" s="24"/>
      <c r="E16" s="25" t="str">
        <f t="shared" si="1"/>
        <v/>
      </c>
      <c r="F16" s="24"/>
      <c r="G16" s="24"/>
      <c r="H16" s="25" t="str">
        <f t="shared" si="2"/>
        <v/>
      </c>
      <c r="I16" s="24"/>
      <c r="J16" s="24"/>
      <c r="K16" s="26" t="str">
        <f t="shared" si="3"/>
        <v/>
      </c>
      <c r="L16" s="27">
        <f>B16+'５月'!L16</f>
        <v>0</v>
      </c>
      <c r="M16" s="28">
        <f>I16+'５月'!M16</f>
        <v>0</v>
      </c>
      <c r="N16" s="28">
        <f>J16+'５月'!N16</f>
        <v>0</v>
      </c>
      <c r="O16" s="25" t="str">
        <f t="shared" si="4"/>
        <v/>
      </c>
      <c r="P16" s="83" t="str">
        <f t="shared" si="0"/>
        <v/>
      </c>
      <c r="Q16" s="134">
        <v>0</v>
      </c>
      <c r="R16" s="134">
        <v>0</v>
      </c>
      <c r="S16" s="102"/>
    </row>
    <row r="17" spans="1:19" s="30" customFormat="1" ht="30.75" customHeight="1" x14ac:dyDescent="0.15">
      <c r="A17" s="144" t="s">
        <v>10</v>
      </c>
      <c r="B17" s="23"/>
      <c r="C17" s="24"/>
      <c r="D17" s="24"/>
      <c r="E17" s="25" t="str">
        <f>IF(ISERROR(D17/C17),"",D17/C17)</f>
        <v/>
      </c>
      <c r="F17" s="24"/>
      <c r="G17" s="133"/>
      <c r="H17" s="25" t="str">
        <f>IF(ISERROR(G17/F17),"",G17/F17)</f>
        <v/>
      </c>
      <c r="I17" s="24"/>
      <c r="J17" s="24"/>
      <c r="K17" s="26" t="str">
        <f>IF(ISERROR(J17/I17),"",J17/I17)</f>
        <v/>
      </c>
      <c r="L17" s="27">
        <f>B17+'５月'!L17</f>
        <v>0</v>
      </c>
      <c r="M17" s="28">
        <f>I17+'５月'!M17</f>
        <v>0</v>
      </c>
      <c r="N17" s="28">
        <f>J17+'５月'!N17</f>
        <v>0</v>
      </c>
      <c r="O17" s="25" t="str">
        <f t="shared" si="4"/>
        <v/>
      </c>
      <c r="P17" s="151" t="s">
        <v>45</v>
      </c>
      <c r="Q17" s="134">
        <v>8007</v>
      </c>
      <c r="R17" s="134">
        <v>0</v>
      </c>
      <c r="S17" s="102"/>
    </row>
    <row r="18" spans="1:19" ht="30.75" customHeight="1" thickBot="1" x14ac:dyDescent="0.2">
      <c r="A18" s="145" t="s">
        <v>11</v>
      </c>
      <c r="B18" s="32"/>
      <c r="C18" s="33"/>
      <c r="D18" s="33"/>
      <c r="E18" s="84" t="str">
        <f t="shared" si="1"/>
        <v/>
      </c>
      <c r="F18" s="33"/>
      <c r="G18" s="33"/>
      <c r="H18" s="84" t="str">
        <f t="shared" si="2"/>
        <v/>
      </c>
      <c r="I18" s="33"/>
      <c r="J18" s="33"/>
      <c r="K18" s="103" t="str">
        <f t="shared" si="3"/>
        <v/>
      </c>
      <c r="L18" s="27">
        <f>B18+'５月'!L18</f>
        <v>0</v>
      </c>
      <c r="M18" s="28">
        <f>I18+'５月'!M18</f>
        <v>0</v>
      </c>
      <c r="N18" s="28">
        <f>J18+'５月'!N18</f>
        <v>0</v>
      </c>
      <c r="O18" s="28" t="str">
        <f t="shared" si="4"/>
        <v/>
      </c>
      <c r="P18" s="83" t="str">
        <f t="shared" si="0"/>
        <v/>
      </c>
      <c r="Q18" s="134">
        <v>0</v>
      </c>
      <c r="R18" s="134">
        <v>0</v>
      </c>
    </row>
    <row r="19" spans="1:19" ht="30.75" customHeight="1" thickTop="1" x14ac:dyDescent="0.15">
      <c r="A19" s="37" t="s">
        <v>15</v>
      </c>
      <c r="B19" s="38">
        <f>SUM(B3:B18)</f>
        <v>3</v>
      </c>
      <c r="C19" s="39">
        <f>SUM(C3:C18)</f>
        <v>5719</v>
      </c>
      <c r="D19" s="39">
        <f>SUM(D3:D18)</f>
        <v>5701</v>
      </c>
      <c r="E19" s="40">
        <f>IF(ISERROR(D19/C19),"",D19/C19)</f>
        <v>0.99685259660779857</v>
      </c>
      <c r="F19" s="39">
        <f>SUM(F3:F18)</f>
        <v>46152</v>
      </c>
      <c r="G19" s="39">
        <f>SUM(G3:G18)</f>
        <v>45053</v>
      </c>
      <c r="H19" s="40">
        <f>IF(ISERROR(G19/F19),"",G19/F19)</f>
        <v>0.97618738082856649</v>
      </c>
      <c r="I19" s="39">
        <f>SUM(I3:I18)</f>
        <v>51871</v>
      </c>
      <c r="J19" s="39">
        <f>SUM(J3:J18)</f>
        <v>50754</v>
      </c>
      <c r="K19" s="42">
        <f t="shared" si="3"/>
        <v>0.97846580941181005</v>
      </c>
      <c r="L19" s="43"/>
      <c r="M19" s="44"/>
      <c r="N19" s="44"/>
      <c r="O19" s="44"/>
      <c r="P19" s="44"/>
      <c r="Q19" s="135">
        <f>N23</f>
        <v>177845</v>
      </c>
      <c r="R19" s="136">
        <f>J20</f>
        <v>51368</v>
      </c>
    </row>
    <row r="20" spans="1:19" s="63" customFormat="1" ht="30.75" customHeight="1" x14ac:dyDescent="0.15">
      <c r="A20" s="46" t="s">
        <v>23</v>
      </c>
      <c r="B20" s="47">
        <v>2</v>
      </c>
      <c r="C20" s="48">
        <v>23318</v>
      </c>
      <c r="D20" s="48">
        <v>23060</v>
      </c>
      <c r="E20" s="87">
        <v>0.98893558624238787</v>
      </c>
      <c r="F20" s="48">
        <v>28858</v>
      </c>
      <c r="G20" s="48">
        <v>28308</v>
      </c>
      <c r="H20" s="87">
        <v>0.98094116016355948</v>
      </c>
      <c r="I20" s="48">
        <v>52176</v>
      </c>
      <c r="J20" s="48">
        <v>51368</v>
      </c>
      <c r="K20" s="104">
        <v>0.98451395277522236</v>
      </c>
      <c r="L20" s="53"/>
      <c r="M20" s="54"/>
      <c r="N20" s="54"/>
      <c r="O20" s="54"/>
      <c r="P20" s="55"/>
      <c r="Q20" s="82"/>
      <c r="R20" s="82"/>
      <c r="S20" s="97"/>
    </row>
    <row r="21" spans="1:19" ht="30.75" customHeight="1" thickBot="1" x14ac:dyDescent="0.2">
      <c r="A21" s="56" t="s">
        <v>30</v>
      </c>
      <c r="B21" s="34">
        <f>IFERROR(B19/B20,"")</f>
        <v>1.5</v>
      </c>
      <c r="C21" s="34">
        <f t="shared" ref="C21:J21" si="5">IFERROR(C19/C20,"")</f>
        <v>0.24526117162706923</v>
      </c>
      <c r="D21" s="34">
        <f t="shared" si="5"/>
        <v>0.24722463139635734</v>
      </c>
      <c r="E21" s="57"/>
      <c r="F21" s="34">
        <f t="shared" si="5"/>
        <v>1.5992792293298219</v>
      </c>
      <c r="G21" s="34">
        <f t="shared" si="5"/>
        <v>1.5915288964250389</v>
      </c>
      <c r="H21" s="57"/>
      <c r="I21" s="34">
        <f t="shared" si="5"/>
        <v>0.99415440049064707</v>
      </c>
      <c r="J21" s="34">
        <f t="shared" si="5"/>
        <v>0.98804703317240306</v>
      </c>
      <c r="K21" s="58"/>
      <c r="L21" s="59"/>
      <c r="M21" s="60"/>
      <c r="N21" s="60"/>
      <c r="O21" s="60"/>
      <c r="P21" s="62"/>
    </row>
    <row r="22" spans="1:19" ht="30.75" customHeight="1" x14ac:dyDescent="0.15">
      <c r="A22" s="64" t="s">
        <v>16</v>
      </c>
      <c r="B22" s="65">
        <f>B19+'５月'!B22</f>
        <v>6</v>
      </c>
      <c r="C22" s="66">
        <f>C19+'５月'!C22</f>
        <v>5719</v>
      </c>
      <c r="D22" s="66">
        <f>D19+'５月'!D22</f>
        <v>5701</v>
      </c>
      <c r="E22" s="67">
        <f>IF(ISERROR(D22/C22),"  ",(D22/C22))</f>
        <v>0.99685259660779857</v>
      </c>
      <c r="F22" s="66">
        <f>F19+'５月'!F22</f>
        <v>76564</v>
      </c>
      <c r="G22" s="66">
        <f>G19+'５月'!G22</f>
        <v>74603</v>
      </c>
      <c r="H22" s="67">
        <f>IF(ISERROR(G22/F22),"  ",(G22/F22))</f>
        <v>0.97438744057259286</v>
      </c>
      <c r="I22" s="68"/>
      <c r="J22" s="69"/>
      <c r="K22" s="70"/>
      <c r="L22" s="39">
        <f>SUM(L3:L18)</f>
        <v>6</v>
      </c>
      <c r="M22" s="39">
        <f>SUM(M3:M18)</f>
        <v>82283</v>
      </c>
      <c r="N22" s="39">
        <f>SUM(N3:N18)</f>
        <v>80304</v>
      </c>
      <c r="O22" s="95">
        <f>IF(ISERROR(N22/M22),"",N22/M22)</f>
        <v>0.97594885942418241</v>
      </c>
      <c r="P22" s="124">
        <f>N22/Q19</f>
        <v>0.45153926171666336</v>
      </c>
    </row>
    <row r="23" spans="1:19" s="63" customFormat="1" ht="30.75" customHeight="1" x14ac:dyDescent="0.15">
      <c r="A23" s="46" t="s">
        <v>24</v>
      </c>
      <c r="B23" s="47">
        <v>16</v>
      </c>
      <c r="C23" s="48">
        <v>62430</v>
      </c>
      <c r="D23" s="48">
        <v>60991</v>
      </c>
      <c r="E23" s="49">
        <v>0.97695018420631108</v>
      </c>
      <c r="F23" s="48">
        <v>119448</v>
      </c>
      <c r="G23" s="48">
        <v>116854</v>
      </c>
      <c r="H23" s="49">
        <v>0.97828343714419663</v>
      </c>
      <c r="I23" s="71"/>
      <c r="J23" s="72"/>
      <c r="K23" s="73"/>
      <c r="L23" s="74">
        <v>16</v>
      </c>
      <c r="M23" s="74">
        <v>181878</v>
      </c>
      <c r="N23" s="74">
        <v>177845</v>
      </c>
      <c r="O23" s="50">
        <v>0.97782579531334191</v>
      </c>
      <c r="P23" s="125"/>
      <c r="Q23" s="82"/>
      <c r="R23" s="82"/>
      <c r="S23" s="97"/>
    </row>
    <row r="24" spans="1:19" ht="30.75" customHeight="1" thickBot="1" x14ac:dyDescent="0.2">
      <c r="A24" s="76" t="s">
        <v>30</v>
      </c>
      <c r="B24" s="77">
        <f>IFERROR(B22/B23,"")</f>
        <v>0.375</v>
      </c>
      <c r="C24" s="77">
        <f>IFERROR(C22/C23,"")</f>
        <v>9.160659939131828E-2</v>
      </c>
      <c r="D24" s="77">
        <f>IFERROR(D22/D23,"")</f>
        <v>9.3472807463396243E-2</v>
      </c>
      <c r="E24" s="57"/>
      <c r="F24" s="77">
        <f>IFERROR(F22/F23,"")</f>
        <v>0.64098184984260931</v>
      </c>
      <c r="G24" s="77">
        <f>IFERROR(G22/G23,"")</f>
        <v>0.63842915090625907</v>
      </c>
      <c r="H24" s="57"/>
      <c r="I24" s="78"/>
      <c r="J24" s="60"/>
      <c r="K24" s="79"/>
      <c r="L24" s="77">
        <f>IFERROR(L22/L23,"")</f>
        <v>0.375</v>
      </c>
      <c r="M24" s="77">
        <f>IFERROR(M22/M23,"")</f>
        <v>0.45240765788055731</v>
      </c>
      <c r="N24" s="77">
        <f>IFERROR(N22/N23,"")</f>
        <v>0.45153926171666336</v>
      </c>
      <c r="O24" s="80"/>
      <c r="P24" s="81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11111">
    <pageSetUpPr fitToPage="1"/>
  </sheetPr>
  <dimension ref="A1:R24"/>
  <sheetViews>
    <sheetView showZeros="0" view="pageBreakPreview" zoomScale="85" zoomScaleNormal="85" zoomScaleSheetLayoutView="85" workbookViewId="0">
      <selection activeCell="E20" sqref="E20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5" width="10.125" style="82" customWidth="1"/>
    <col min="16" max="16" width="10" style="82" customWidth="1"/>
    <col min="17" max="18" width="9" style="82" customWidth="1"/>
    <col min="19" max="19" width="9" style="12" customWidth="1"/>
    <col min="20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36</v>
      </c>
      <c r="R2" s="140" t="s">
        <v>39</v>
      </c>
    </row>
    <row r="3" spans="1:18" s="30" customFormat="1" ht="30.75" customHeight="1" x14ac:dyDescent="0.15">
      <c r="A3" s="144" t="s">
        <v>1</v>
      </c>
      <c r="B3" s="23">
        <v>1</v>
      </c>
      <c r="C3" s="24">
        <v>26814</v>
      </c>
      <c r="D3" s="24">
        <v>26633</v>
      </c>
      <c r="E3" s="25">
        <f>IF(ISERROR(D3/C3),"",D3/C3)</f>
        <v>0.99324979488326992</v>
      </c>
      <c r="F3" s="24"/>
      <c r="G3" s="24"/>
      <c r="H3" s="25" t="str">
        <f>IF(ISERROR(G3/F3),"",G3/F3)</f>
        <v/>
      </c>
      <c r="I3" s="24">
        <v>26814</v>
      </c>
      <c r="J3" s="24">
        <v>26633</v>
      </c>
      <c r="K3" s="26">
        <f>IF(ISERROR(J3/I3),"",J3/I3)</f>
        <v>0.99324979488326992</v>
      </c>
      <c r="L3" s="27">
        <f>B3+'６月'!L3</f>
        <v>3</v>
      </c>
      <c r="M3" s="28">
        <f>I3+'６月'!M3</f>
        <v>73166</v>
      </c>
      <c r="N3" s="28">
        <f>J3+'６月'!N3</f>
        <v>71816</v>
      </c>
      <c r="O3" s="25">
        <f>IF(ISERROR(N3/M3),"",N3/M3)</f>
        <v>0.98154880682284118</v>
      </c>
      <c r="P3" s="83">
        <f t="shared" ref="P3:P18" si="0">IF(ISERROR(N3/Q3),"",N3/Q3)</f>
        <v>0.93510416666666663</v>
      </c>
      <c r="Q3" s="134">
        <v>76800</v>
      </c>
      <c r="R3" s="134">
        <v>0</v>
      </c>
    </row>
    <row r="4" spans="1:18" s="30" customFormat="1" ht="30.75" customHeight="1" x14ac:dyDescent="0.15">
      <c r="A4" s="144" t="s">
        <v>41</v>
      </c>
      <c r="B4" s="23"/>
      <c r="C4" s="24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/>
      <c r="J4" s="24"/>
      <c r="K4" s="26" t="str">
        <f>IF(ISERROR(J4/I4),"",J4/I4)</f>
        <v/>
      </c>
      <c r="L4" s="27">
        <f>B4+'６月'!L4</f>
        <v>1</v>
      </c>
      <c r="M4" s="28">
        <f>I4+'６月'!M4</f>
        <v>5719</v>
      </c>
      <c r="N4" s="28">
        <f>J4+'６月'!N4</f>
        <v>5701</v>
      </c>
      <c r="O4" s="25">
        <f>IF(ISERROR(N4/M4),"",N4/M4)</f>
        <v>0.99685259660779857</v>
      </c>
      <c r="P4" s="151" t="s">
        <v>48</v>
      </c>
      <c r="Q4" s="134">
        <v>0</v>
      </c>
      <c r="R4" s="134">
        <v>0</v>
      </c>
    </row>
    <row r="5" spans="1:18" s="30" customFormat="1" ht="30.75" customHeight="1" x14ac:dyDescent="0.15">
      <c r="A5" s="144" t="s">
        <v>44</v>
      </c>
      <c r="B5" s="23"/>
      <c r="C5" s="24"/>
      <c r="D5" s="24"/>
      <c r="E5" s="25" t="str">
        <f t="shared" ref="E5:E18" si="1">IF(ISERROR(D5/C5),"",D5/C5)</f>
        <v/>
      </c>
      <c r="F5" s="24"/>
      <c r="G5" s="24"/>
      <c r="H5" s="25" t="str">
        <f t="shared" ref="H5:H18" si="2">IF(ISERROR(G5/F5),"",G5/F5)</f>
        <v/>
      </c>
      <c r="I5" s="24"/>
      <c r="J5" s="24"/>
      <c r="K5" s="26" t="str">
        <f t="shared" ref="K5:K19" si="3">IF(ISERROR(J5/I5),"",J5/I5)</f>
        <v/>
      </c>
      <c r="L5" s="27">
        <f>B5+'６月'!L5</f>
        <v>0</v>
      </c>
      <c r="M5" s="28">
        <f>I5+'６月'!M5</f>
        <v>0</v>
      </c>
      <c r="N5" s="28">
        <f>J5+'６月'!N5</f>
        <v>0</v>
      </c>
      <c r="O5" s="25" t="str">
        <f t="shared" ref="O5:O18" si="4">IF(ISERROR(N5/M5),"",N5/M5)</f>
        <v/>
      </c>
      <c r="P5" s="83" t="str">
        <f t="shared" si="0"/>
        <v/>
      </c>
      <c r="Q5" s="134">
        <v>0</v>
      </c>
      <c r="R5" s="134">
        <v>0</v>
      </c>
    </row>
    <row r="6" spans="1:18" s="30" customFormat="1" ht="30.75" customHeight="1" x14ac:dyDescent="0.15">
      <c r="A6" s="144" t="s">
        <v>2</v>
      </c>
      <c r="B6" s="23"/>
      <c r="C6" s="24"/>
      <c r="D6" s="148"/>
      <c r="E6" s="25" t="str">
        <f>IF(ISERROR(D6/C6),"",D6/C6)</f>
        <v/>
      </c>
      <c r="F6" s="24"/>
      <c r="G6" s="24"/>
      <c r="H6" s="25" t="str">
        <f>IF(ISERROR(G6/F6),"",G6/F6)</f>
        <v/>
      </c>
      <c r="I6" s="24"/>
      <c r="J6" s="24"/>
      <c r="K6" s="26" t="str">
        <f>IF(ISERROR(J6/I6),"",J6/I6)</f>
        <v/>
      </c>
      <c r="L6" s="27">
        <f>B6+'６月'!L6</f>
        <v>0</v>
      </c>
      <c r="M6" s="28">
        <f>I6+'６月'!M6</f>
        <v>0</v>
      </c>
      <c r="N6" s="28">
        <f>J6+'６月'!N6</f>
        <v>0</v>
      </c>
      <c r="O6" s="25" t="str">
        <f t="shared" si="4"/>
        <v/>
      </c>
      <c r="P6" s="151" t="s">
        <v>45</v>
      </c>
      <c r="Q6" s="134">
        <v>10361</v>
      </c>
      <c r="R6" s="134">
        <v>0</v>
      </c>
    </row>
    <row r="7" spans="1:18" s="30" customFormat="1" ht="30.75" customHeight="1" x14ac:dyDescent="0.15">
      <c r="A7" s="144" t="s">
        <v>3</v>
      </c>
      <c r="B7" s="23"/>
      <c r="C7" s="24"/>
      <c r="D7" s="24"/>
      <c r="E7" s="25" t="str">
        <f>IF(ISERROR(D7/C7),"",D7/C7)</f>
        <v/>
      </c>
      <c r="F7" s="24"/>
      <c r="G7" s="24"/>
      <c r="H7" s="25" t="str">
        <f>IF(ISERROR(G7/F7),"",G7/F7)</f>
        <v/>
      </c>
      <c r="I7" s="24"/>
      <c r="J7" s="24"/>
      <c r="K7" s="26" t="str">
        <f>IF(ISERROR(J7/I7),"",J7/I7)</f>
        <v/>
      </c>
      <c r="L7" s="27">
        <f>B7+'６月'!L7</f>
        <v>0</v>
      </c>
      <c r="M7" s="28">
        <f>I7+'６月'!M7</f>
        <v>0</v>
      </c>
      <c r="N7" s="28">
        <f>J7+'６月'!N7</f>
        <v>0</v>
      </c>
      <c r="O7" s="25" t="str">
        <f t="shared" si="4"/>
        <v/>
      </c>
      <c r="P7" s="151" t="s">
        <v>45</v>
      </c>
      <c r="Q7" s="134">
        <v>1835</v>
      </c>
      <c r="R7" s="134">
        <v>1835</v>
      </c>
    </row>
    <row r="8" spans="1:18" s="30" customFormat="1" ht="30.75" customHeight="1" x14ac:dyDescent="0.15">
      <c r="A8" s="144" t="s">
        <v>27</v>
      </c>
      <c r="B8" s="23"/>
      <c r="C8" s="24"/>
      <c r="D8" s="24"/>
      <c r="E8" s="25" t="str">
        <f t="shared" si="1"/>
        <v/>
      </c>
      <c r="F8" s="24"/>
      <c r="G8" s="24"/>
      <c r="H8" s="25" t="str">
        <f t="shared" si="2"/>
        <v/>
      </c>
      <c r="I8" s="24"/>
      <c r="J8" s="24"/>
      <c r="K8" s="26" t="str">
        <f t="shared" si="3"/>
        <v/>
      </c>
      <c r="L8" s="27">
        <f>B8+'６月'!L8</f>
        <v>0</v>
      </c>
      <c r="M8" s="28">
        <f>I8+'６月'!M8</f>
        <v>0</v>
      </c>
      <c r="N8" s="28">
        <f>J8+'６月'!N8</f>
        <v>0</v>
      </c>
      <c r="O8" s="25" t="str">
        <f t="shared" si="4"/>
        <v/>
      </c>
      <c r="P8" s="151" t="s">
        <v>45</v>
      </c>
      <c r="Q8" s="134">
        <v>1082</v>
      </c>
      <c r="R8" s="134">
        <v>0</v>
      </c>
    </row>
    <row r="9" spans="1:18" s="30" customFormat="1" ht="30.75" customHeight="1" x14ac:dyDescent="0.15">
      <c r="A9" s="144" t="s">
        <v>28</v>
      </c>
      <c r="B9" s="23"/>
      <c r="C9" s="24"/>
      <c r="D9" s="24"/>
      <c r="E9" s="25" t="str">
        <f t="shared" si="1"/>
        <v/>
      </c>
      <c r="F9" s="24"/>
      <c r="G9" s="24"/>
      <c r="H9" s="25" t="str">
        <f t="shared" si="2"/>
        <v/>
      </c>
      <c r="I9" s="24"/>
      <c r="J9" s="24"/>
      <c r="K9" s="26" t="str">
        <f t="shared" si="3"/>
        <v/>
      </c>
      <c r="L9" s="27">
        <f>B9+'６月'!L9</f>
        <v>0</v>
      </c>
      <c r="M9" s="28">
        <f>I9+'６月'!M9</f>
        <v>0</v>
      </c>
      <c r="N9" s="28">
        <f>J9+'６月'!N9</f>
        <v>0</v>
      </c>
      <c r="O9" s="25" t="str">
        <f t="shared" si="4"/>
        <v/>
      </c>
      <c r="P9" s="83" t="str">
        <f t="shared" si="0"/>
        <v/>
      </c>
      <c r="Q9" s="134">
        <v>0</v>
      </c>
      <c r="R9" s="134">
        <v>0</v>
      </c>
    </row>
    <row r="10" spans="1:18" s="30" customFormat="1" ht="30.75" customHeight="1" x14ac:dyDescent="0.15">
      <c r="A10" s="144" t="s">
        <v>4</v>
      </c>
      <c r="B10" s="23"/>
      <c r="C10" s="24"/>
      <c r="D10" s="24"/>
      <c r="E10" s="25" t="str">
        <f t="shared" si="1"/>
        <v/>
      </c>
      <c r="F10" s="24"/>
      <c r="G10" s="24"/>
      <c r="H10" s="25" t="str">
        <f t="shared" si="2"/>
        <v/>
      </c>
      <c r="I10" s="24"/>
      <c r="J10" s="24"/>
      <c r="K10" s="26" t="str">
        <f t="shared" si="3"/>
        <v/>
      </c>
      <c r="L10" s="27">
        <f>B10+'６月'!L10</f>
        <v>2</v>
      </c>
      <c r="M10" s="28">
        <f>I10+'６月'!M10</f>
        <v>7138</v>
      </c>
      <c r="N10" s="28">
        <f>J10+'６月'!N10</f>
        <v>7047</v>
      </c>
      <c r="O10" s="25">
        <f t="shared" si="4"/>
        <v>0.98725133090501538</v>
      </c>
      <c r="P10" s="83">
        <f t="shared" si="0"/>
        <v>0.92882562277580072</v>
      </c>
      <c r="Q10" s="134">
        <v>7587</v>
      </c>
      <c r="R10" s="134">
        <v>0</v>
      </c>
    </row>
    <row r="11" spans="1:18" s="30" customFormat="1" ht="30.75" customHeight="1" x14ac:dyDescent="0.15">
      <c r="A11" s="144" t="s">
        <v>5</v>
      </c>
      <c r="B11" s="23"/>
      <c r="C11" s="24"/>
      <c r="D11" s="24"/>
      <c r="E11" s="25" t="str">
        <f t="shared" si="1"/>
        <v/>
      </c>
      <c r="F11" s="24"/>
      <c r="G11" s="24"/>
      <c r="H11" s="25" t="str">
        <f t="shared" si="2"/>
        <v/>
      </c>
      <c r="I11" s="24"/>
      <c r="J11" s="24"/>
      <c r="K11" s="26" t="str">
        <f t="shared" si="3"/>
        <v/>
      </c>
      <c r="L11" s="27">
        <f>B11+'６月'!L11</f>
        <v>0</v>
      </c>
      <c r="M11" s="28">
        <f>I11+'６月'!M11</f>
        <v>0</v>
      </c>
      <c r="N11" s="28">
        <f>J11+'６月'!N11</f>
        <v>0</v>
      </c>
      <c r="O11" s="25" t="str">
        <f t="shared" si="4"/>
        <v/>
      </c>
      <c r="P11" s="83" t="str">
        <f t="shared" si="0"/>
        <v/>
      </c>
      <c r="Q11" s="134">
        <v>0</v>
      </c>
      <c r="R11" s="134">
        <v>0</v>
      </c>
    </row>
    <row r="12" spans="1:18" s="30" customFormat="1" ht="30.75" customHeight="1" x14ac:dyDescent="0.15">
      <c r="A12" s="144" t="s">
        <v>6</v>
      </c>
      <c r="B12" s="23"/>
      <c r="C12" s="24"/>
      <c r="D12" s="24"/>
      <c r="E12" s="25" t="str">
        <f t="shared" si="1"/>
        <v/>
      </c>
      <c r="F12" s="24"/>
      <c r="G12" s="24"/>
      <c r="H12" s="25" t="str">
        <f t="shared" si="2"/>
        <v/>
      </c>
      <c r="I12" s="24"/>
      <c r="J12" s="24"/>
      <c r="K12" s="26" t="str">
        <f t="shared" si="3"/>
        <v/>
      </c>
      <c r="L12" s="27">
        <f>B12+'６月'!L12</f>
        <v>0</v>
      </c>
      <c r="M12" s="28">
        <f>I12+'６月'!M12</f>
        <v>0</v>
      </c>
      <c r="N12" s="28">
        <f>J12+'６月'!N12</f>
        <v>0</v>
      </c>
      <c r="O12" s="25" t="str">
        <f t="shared" si="4"/>
        <v/>
      </c>
      <c r="P12" s="151" t="s">
        <v>45</v>
      </c>
      <c r="Q12" s="134">
        <v>12432</v>
      </c>
      <c r="R12" s="134">
        <v>0</v>
      </c>
    </row>
    <row r="13" spans="1:18" s="30" customFormat="1" ht="30.75" customHeight="1" x14ac:dyDescent="0.15">
      <c r="A13" s="144" t="s">
        <v>26</v>
      </c>
      <c r="B13" s="23">
        <v>1</v>
      </c>
      <c r="C13" s="24"/>
      <c r="D13" s="24"/>
      <c r="E13" s="25" t="str">
        <f t="shared" si="1"/>
        <v/>
      </c>
      <c r="F13" s="24">
        <v>23063</v>
      </c>
      <c r="G13" s="24">
        <v>22446</v>
      </c>
      <c r="H13" s="25">
        <f t="shared" si="2"/>
        <v>0.9732471924727919</v>
      </c>
      <c r="I13" s="24"/>
      <c r="J13" s="24"/>
      <c r="K13" s="26" t="str">
        <f t="shared" si="3"/>
        <v/>
      </c>
      <c r="L13" s="27">
        <f>B13+'６月'!L13</f>
        <v>2</v>
      </c>
      <c r="M13" s="28">
        <f>I13+'６月'!M13</f>
        <v>23074</v>
      </c>
      <c r="N13" s="28">
        <f>J13+'６月'!N13</f>
        <v>22373</v>
      </c>
      <c r="O13" s="25">
        <f t="shared" si="4"/>
        <v>0.96961948513478369</v>
      </c>
      <c r="P13" s="83">
        <f t="shared" si="0"/>
        <v>0.40178507291142879</v>
      </c>
      <c r="Q13" s="134">
        <v>55684</v>
      </c>
      <c r="R13" s="134">
        <v>0</v>
      </c>
    </row>
    <row r="14" spans="1:18" s="30" customFormat="1" ht="30.75" customHeight="1" x14ac:dyDescent="0.15">
      <c r="A14" s="144" t="s">
        <v>7</v>
      </c>
      <c r="B14" s="23">
        <v>1</v>
      </c>
      <c r="C14" s="24"/>
      <c r="D14" s="24"/>
      <c r="E14" s="25" t="str">
        <f t="shared" si="1"/>
        <v/>
      </c>
      <c r="F14" s="24">
        <v>5986</v>
      </c>
      <c r="G14" s="24">
        <v>5924</v>
      </c>
      <c r="H14" s="25">
        <f t="shared" si="2"/>
        <v>0.98964249916471769</v>
      </c>
      <c r="I14" s="24">
        <v>5986</v>
      </c>
      <c r="J14" s="24">
        <v>5924</v>
      </c>
      <c r="K14" s="26">
        <f t="shared" si="3"/>
        <v>0.98964249916471769</v>
      </c>
      <c r="L14" s="27">
        <f>B14+'６月'!L14</f>
        <v>1</v>
      </c>
      <c r="M14" s="28">
        <f>I14+'６月'!M14</f>
        <v>5986</v>
      </c>
      <c r="N14" s="28">
        <f>J14+'６月'!N14</f>
        <v>5924</v>
      </c>
      <c r="O14" s="25">
        <f t="shared" si="4"/>
        <v>0.98964249916471769</v>
      </c>
      <c r="P14" s="83">
        <f t="shared" si="0"/>
        <v>0.3662215628090999</v>
      </c>
      <c r="Q14" s="134">
        <v>16176</v>
      </c>
      <c r="R14" s="134">
        <v>10284</v>
      </c>
    </row>
    <row r="15" spans="1:18" s="30" customFormat="1" ht="30.75" customHeight="1" x14ac:dyDescent="0.15">
      <c r="A15" s="144" t="s">
        <v>8</v>
      </c>
      <c r="B15" s="23"/>
      <c r="C15" s="24"/>
      <c r="D15" s="24"/>
      <c r="E15" s="25" t="str">
        <f t="shared" si="1"/>
        <v/>
      </c>
      <c r="F15" s="24"/>
      <c r="G15" s="24"/>
      <c r="H15" s="25" t="str">
        <f t="shared" si="2"/>
        <v/>
      </c>
      <c r="I15" s="24"/>
      <c r="J15" s="24"/>
      <c r="K15" s="26" t="str">
        <f t="shared" si="3"/>
        <v/>
      </c>
      <c r="L15" s="27">
        <f>B15+'６月'!L15</f>
        <v>0</v>
      </c>
      <c r="M15" s="28">
        <f>I15+'６月'!M15</f>
        <v>0</v>
      </c>
      <c r="N15" s="28">
        <f>J15+'６月'!N15</f>
        <v>0</v>
      </c>
      <c r="O15" s="25" t="str">
        <f t="shared" si="4"/>
        <v/>
      </c>
      <c r="P15" s="83" t="str">
        <f t="shared" si="0"/>
        <v/>
      </c>
      <c r="Q15" s="134">
        <v>0</v>
      </c>
      <c r="R15" s="134">
        <v>0</v>
      </c>
    </row>
    <row r="16" spans="1:18" s="30" customFormat="1" ht="30.75" customHeight="1" x14ac:dyDescent="0.15">
      <c r="A16" s="144" t="s">
        <v>9</v>
      </c>
      <c r="B16" s="23"/>
      <c r="C16" s="24"/>
      <c r="D16" s="24"/>
      <c r="E16" s="25" t="str">
        <f t="shared" si="1"/>
        <v/>
      </c>
      <c r="F16" s="24"/>
      <c r="G16" s="24"/>
      <c r="H16" s="25" t="str">
        <f t="shared" si="2"/>
        <v/>
      </c>
      <c r="I16" s="24"/>
      <c r="J16" s="24"/>
      <c r="K16" s="26" t="str">
        <f t="shared" si="3"/>
        <v/>
      </c>
      <c r="L16" s="27">
        <f>B16+'６月'!L16</f>
        <v>0</v>
      </c>
      <c r="M16" s="28">
        <f>I16+'６月'!M16</f>
        <v>0</v>
      </c>
      <c r="N16" s="28">
        <f>J16+'６月'!N16</f>
        <v>0</v>
      </c>
      <c r="O16" s="25" t="str">
        <f t="shared" si="4"/>
        <v/>
      </c>
      <c r="P16" s="83" t="str">
        <f t="shared" si="0"/>
        <v/>
      </c>
      <c r="Q16" s="134">
        <v>0</v>
      </c>
      <c r="R16" s="134">
        <v>0</v>
      </c>
    </row>
    <row r="17" spans="1:18" s="30" customFormat="1" ht="30.75" customHeight="1" x14ac:dyDescent="0.15">
      <c r="A17" s="144" t="s">
        <v>10</v>
      </c>
      <c r="B17" s="23"/>
      <c r="C17" s="24"/>
      <c r="D17" s="24"/>
      <c r="E17" s="25" t="str">
        <f t="shared" si="1"/>
        <v/>
      </c>
      <c r="F17" s="24"/>
      <c r="G17" s="24"/>
      <c r="H17" s="25" t="str">
        <f t="shared" si="2"/>
        <v/>
      </c>
      <c r="I17" s="24"/>
      <c r="J17" s="24"/>
      <c r="K17" s="26" t="str">
        <f t="shared" si="3"/>
        <v/>
      </c>
      <c r="L17" s="27">
        <f>B17+'６月'!L17</f>
        <v>0</v>
      </c>
      <c r="M17" s="28">
        <f>I17+'６月'!M17</f>
        <v>0</v>
      </c>
      <c r="N17" s="28">
        <f>J17+'６月'!N17</f>
        <v>0</v>
      </c>
      <c r="O17" s="25" t="str">
        <f t="shared" si="4"/>
        <v/>
      </c>
      <c r="P17" s="151" t="s">
        <v>45</v>
      </c>
      <c r="Q17" s="134">
        <v>8007</v>
      </c>
      <c r="R17" s="134">
        <v>0</v>
      </c>
    </row>
    <row r="18" spans="1:18" s="30" customFormat="1" ht="30.75" customHeight="1" thickBot="1" x14ac:dyDescent="0.2">
      <c r="A18" s="145" t="s">
        <v>11</v>
      </c>
      <c r="B18" s="32"/>
      <c r="C18" s="33"/>
      <c r="D18" s="33"/>
      <c r="E18" s="84" t="str">
        <f t="shared" si="1"/>
        <v/>
      </c>
      <c r="F18" s="33"/>
      <c r="G18" s="33"/>
      <c r="H18" s="34" t="str">
        <f t="shared" si="2"/>
        <v/>
      </c>
      <c r="I18" s="33"/>
      <c r="J18" s="33"/>
      <c r="K18" s="36" t="str">
        <f t="shared" si="3"/>
        <v/>
      </c>
      <c r="L18" s="27">
        <f>B18+'６月'!L18</f>
        <v>0</v>
      </c>
      <c r="M18" s="28">
        <f>I18+'６月'!M18</f>
        <v>0</v>
      </c>
      <c r="N18" s="28">
        <f>J18+'６月'!N18</f>
        <v>0</v>
      </c>
      <c r="O18" s="84" t="str">
        <f t="shared" si="4"/>
        <v/>
      </c>
      <c r="P18" s="83" t="str">
        <f t="shared" si="0"/>
        <v/>
      </c>
      <c r="Q18" s="134">
        <v>0</v>
      </c>
      <c r="R18" s="134">
        <v>0</v>
      </c>
    </row>
    <row r="19" spans="1:18" ht="30.75" customHeight="1" thickTop="1" x14ac:dyDescent="0.15">
      <c r="A19" s="37" t="s">
        <v>15</v>
      </c>
      <c r="B19" s="38">
        <f>SUM(B3:B18)</f>
        <v>3</v>
      </c>
      <c r="C19" s="39">
        <f>SUM(C3:C18)</f>
        <v>26814</v>
      </c>
      <c r="D19" s="39">
        <f>SUM(D3:D18)</f>
        <v>26633</v>
      </c>
      <c r="E19" s="40">
        <f>IF(ISERROR(D19/C19),"",D19/C19)</f>
        <v>0.99324979488326992</v>
      </c>
      <c r="F19" s="39">
        <f>SUM(F3:F18)</f>
        <v>29049</v>
      </c>
      <c r="G19" s="39">
        <f>SUM(G3:G18)</f>
        <v>28370</v>
      </c>
      <c r="H19" s="40">
        <f>IF(ISERROR(G19/F19),"",G19/F19)</f>
        <v>0.97662570140108096</v>
      </c>
      <c r="I19" s="39">
        <f>C19+F19</f>
        <v>55863</v>
      </c>
      <c r="J19" s="39">
        <f>D19+G19</f>
        <v>55003</v>
      </c>
      <c r="K19" s="42">
        <f t="shared" si="3"/>
        <v>0.98460519485169073</v>
      </c>
      <c r="L19" s="43"/>
      <c r="M19" s="44"/>
      <c r="N19" s="44"/>
      <c r="O19" s="44"/>
      <c r="P19" s="45"/>
      <c r="Q19" s="135">
        <f>N23</f>
        <v>189964</v>
      </c>
      <c r="R19" s="136">
        <f>J20</f>
        <v>12119</v>
      </c>
    </row>
    <row r="20" spans="1:18" ht="30.75" customHeight="1" x14ac:dyDescent="0.15">
      <c r="A20" s="46" t="s">
        <v>23</v>
      </c>
      <c r="B20" s="90">
        <v>2</v>
      </c>
      <c r="C20" s="51">
        <v>0</v>
      </c>
      <c r="D20" s="51">
        <v>0</v>
      </c>
      <c r="E20" s="91" t="s">
        <v>43</v>
      </c>
      <c r="F20" s="51">
        <v>12450</v>
      </c>
      <c r="G20" s="51">
        <v>12119</v>
      </c>
      <c r="H20" s="50">
        <v>0.97341365461847384</v>
      </c>
      <c r="I20" s="51">
        <v>12450</v>
      </c>
      <c r="J20" s="51">
        <v>12119</v>
      </c>
      <c r="K20" s="52">
        <v>0.97341365461847384</v>
      </c>
      <c r="L20" s="53"/>
      <c r="M20" s="54"/>
      <c r="N20" s="54"/>
      <c r="O20" s="54"/>
      <c r="P20" s="55"/>
    </row>
    <row r="21" spans="1:18" s="63" customFormat="1" ht="30.75" customHeight="1" thickBot="1" x14ac:dyDescent="0.2">
      <c r="A21" s="56" t="s">
        <v>30</v>
      </c>
      <c r="B21" s="34">
        <f>IFERROR(B19/B20,"")</f>
        <v>1.5</v>
      </c>
      <c r="C21" s="34" t="str">
        <f t="shared" ref="C21:J21" si="5">IFERROR(C19/C20,"")</f>
        <v/>
      </c>
      <c r="D21" s="34" t="str">
        <f t="shared" si="5"/>
        <v/>
      </c>
      <c r="E21" s="57"/>
      <c r="F21" s="34">
        <f t="shared" si="5"/>
        <v>2.3332530120481927</v>
      </c>
      <c r="G21" s="34">
        <f t="shared" si="5"/>
        <v>2.3409522237808402</v>
      </c>
      <c r="H21" s="57"/>
      <c r="I21" s="34">
        <f t="shared" si="5"/>
        <v>4.4869879518072286</v>
      </c>
      <c r="J21" s="34">
        <f t="shared" si="5"/>
        <v>4.5385757900816897</v>
      </c>
      <c r="K21" s="58"/>
      <c r="L21" s="59"/>
      <c r="M21" s="60"/>
      <c r="N21" s="60"/>
      <c r="O21" s="61"/>
      <c r="P21" s="62"/>
      <c r="Q21" s="82"/>
      <c r="R21" s="82"/>
    </row>
    <row r="22" spans="1:18" ht="30.75" customHeight="1" x14ac:dyDescent="0.15">
      <c r="A22" s="64" t="s">
        <v>16</v>
      </c>
      <c r="B22" s="65">
        <f>B19+'６月'!B22</f>
        <v>9</v>
      </c>
      <c r="C22" s="66">
        <f>C19+'６月'!C22</f>
        <v>32533</v>
      </c>
      <c r="D22" s="66">
        <f>D19+'６月'!D22</f>
        <v>32334</v>
      </c>
      <c r="E22" s="67">
        <f>IF(ISERROR(D22/C22),"  ",(D22/C22))</f>
        <v>0.99388313404850459</v>
      </c>
      <c r="F22" s="66">
        <f>F19+'６月'!F22</f>
        <v>105613</v>
      </c>
      <c r="G22" s="66">
        <f>G19+'６月'!G22</f>
        <v>102973</v>
      </c>
      <c r="H22" s="67">
        <f>IF(ISERROR(G22/F22),"  ",(G22/F22))</f>
        <v>0.9750030772726842</v>
      </c>
      <c r="I22" s="68"/>
      <c r="J22" s="69"/>
      <c r="K22" s="70"/>
      <c r="L22" s="39">
        <f>SUM(L3:L18)</f>
        <v>9</v>
      </c>
      <c r="M22" s="39">
        <f>SUM(M3:M18)</f>
        <v>115083</v>
      </c>
      <c r="N22" s="39">
        <f>SUM(N3:N18)</f>
        <v>112861</v>
      </c>
      <c r="O22" s="115">
        <f>IF(ISERROR(N22/M22),"",N22/M22)</f>
        <v>0.98069219606718627</v>
      </c>
      <c r="P22" s="147">
        <f>N22/Q19</f>
        <v>0.5941178328525405</v>
      </c>
    </row>
    <row r="23" spans="1:18" ht="30.75" customHeight="1" x14ac:dyDescent="0.15">
      <c r="A23" s="46" t="s">
        <v>24</v>
      </c>
      <c r="B23" s="47">
        <v>18</v>
      </c>
      <c r="C23" s="48">
        <v>62430</v>
      </c>
      <c r="D23" s="48">
        <v>60991</v>
      </c>
      <c r="E23" s="49">
        <v>0.97695018420631108</v>
      </c>
      <c r="F23" s="48">
        <v>131898</v>
      </c>
      <c r="G23" s="48">
        <v>128973</v>
      </c>
      <c r="H23" s="49">
        <v>0.97782377291543465</v>
      </c>
      <c r="I23" s="71"/>
      <c r="J23" s="72"/>
      <c r="K23" s="73"/>
      <c r="L23" s="74">
        <v>18</v>
      </c>
      <c r="M23" s="74">
        <v>194328</v>
      </c>
      <c r="N23" s="74">
        <v>189964</v>
      </c>
      <c r="O23" s="50">
        <v>0.97754312296735413</v>
      </c>
      <c r="P23" s="125"/>
    </row>
    <row r="24" spans="1:18" s="63" customFormat="1" ht="30.75" customHeight="1" thickBot="1" x14ac:dyDescent="0.2">
      <c r="A24" s="76" t="s">
        <v>30</v>
      </c>
      <c r="B24" s="77">
        <f>IFERROR(B22/B23,"")</f>
        <v>0.5</v>
      </c>
      <c r="C24" s="77">
        <f>IFERROR(C22/C23,"")</f>
        <v>0.52111164504244756</v>
      </c>
      <c r="D24" s="77">
        <f>IFERROR(D22/D23,"")</f>
        <v>0.53014379170697312</v>
      </c>
      <c r="E24" s="57"/>
      <c r="F24" s="77">
        <f>IFERROR(F22/F23,"")</f>
        <v>0.80071722088280339</v>
      </c>
      <c r="G24" s="77">
        <f>IFERROR(G22/G23,"")</f>
        <v>0.79840741860699527</v>
      </c>
      <c r="H24" s="57"/>
      <c r="I24" s="78"/>
      <c r="J24" s="60"/>
      <c r="K24" s="79"/>
      <c r="L24" s="77">
        <f>IFERROR(L22/L23,"")</f>
        <v>0.5</v>
      </c>
      <c r="M24" s="77">
        <f>IFERROR(M22/M23,"")</f>
        <v>0.59221007780659507</v>
      </c>
      <c r="N24" s="77">
        <f>IFERROR(N22/N23,"")</f>
        <v>0.5941178328525405</v>
      </c>
      <c r="O24" s="80"/>
      <c r="P24" s="81"/>
      <c r="Q24" s="82"/>
      <c r="R24" s="82"/>
    </row>
  </sheetData>
  <phoneticPr fontId="2"/>
  <pageMargins left="0.7" right="0.7" top="0.75" bottom="0.75" header="0.3" footer="0.3"/>
  <pageSetup paperSize="9" scale="72" orientation="landscape" r:id="rId1"/>
  <headerFooter alignWithMargins="0">
    <oddHeader>&amp;A</oddHeader>
    <oddFooter>&amp;F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111111"/>
  <dimension ref="A1:R24"/>
  <sheetViews>
    <sheetView showZeros="0" view="pageBreakPreview" zoomScale="85" zoomScaleNormal="85" zoomScaleSheetLayoutView="85" workbookViewId="0">
      <pane xSplit="2" ySplit="2" topLeftCell="C5" activePane="bottomRight" state="frozen"/>
      <selection pane="topRight"/>
      <selection pane="bottomLeft"/>
      <selection pane="bottomRight" activeCell="B20" sqref="B20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5" width="10.125" style="82" customWidth="1"/>
    <col min="16" max="16" width="11.625" style="82" customWidth="1"/>
    <col min="17" max="18" width="9" style="82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36</v>
      </c>
      <c r="R2" s="140" t="s">
        <v>39</v>
      </c>
    </row>
    <row r="3" spans="1:18" s="30" customFormat="1" ht="30.75" customHeight="1" x14ac:dyDescent="0.15">
      <c r="A3" s="144" t="s">
        <v>1</v>
      </c>
      <c r="B3" s="23">
        <v>1</v>
      </c>
      <c r="C3" s="24"/>
      <c r="D3" s="24"/>
      <c r="E3" s="25" t="str">
        <f>IF(ISERROR(D3/C3),"",D3/C3)</f>
        <v/>
      </c>
      <c r="F3" s="24">
        <v>16104</v>
      </c>
      <c r="G3" s="24">
        <v>15565</v>
      </c>
      <c r="H3" s="25">
        <f>IF(ISERROR(G3/F3),"",G3/F3)</f>
        <v>0.96653005464480879</v>
      </c>
      <c r="I3" s="24">
        <v>16104</v>
      </c>
      <c r="J3" s="24">
        <v>15565</v>
      </c>
      <c r="K3" s="26">
        <f>IF(ISERROR(J3/I3),"",J3/I3)</f>
        <v>0.96653005464480879</v>
      </c>
      <c r="L3" s="27">
        <f>B3+'７月'!L3</f>
        <v>4</v>
      </c>
      <c r="M3" s="28">
        <f>I3+'７月'!M3</f>
        <v>89270</v>
      </c>
      <c r="N3" s="28">
        <f>J3+'７月'!N3</f>
        <v>87381</v>
      </c>
      <c r="O3" s="29">
        <f>IF(ISERROR(N3/M3),"",N3/M3)</f>
        <v>0.97883947574773156</v>
      </c>
      <c r="P3" s="83">
        <f t="shared" ref="P3:P18" si="0">IF(ISERROR(N3/Q3),"",N3/Q3)</f>
        <v>0.94473095261263018</v>
      </c>
      <c r="Q3" s="134">
        <v>92493</v>
      </c>
      <c r="R3" s="134">
        <v>15693</v>
      </c>
    </row>
    <row r="4" spans="1:18" s="30" customFormat="1" ht="30.75" customHeight="1" x14ac:dyDescent="0.15">
      <c r="A4" s="144" t="s">
        <v>41</v>
      </c>
      <c r="B4" s="23">
        <v>2</v>
      </c>
      <c r="C4" s="24">
        <v>6849</v>
      </c>
      <c r="D4" s="24">
        <v>6746</v>
      </c>
      <c r="E4" s="25">
        <f>IF(ISERROR(D4/C4),"",D4/C4)</f>
        <v>0.98496130822017813</v>
      </c>
      <c r="F4" s="24"/>
      <c r="G4" s="24"/>
      <c r="H4" s="25" t="str">
        <f>IF(ISERROR(G4/F4),"",G4/F4)</f>
        <v/>
      </c>
      <c r="I4" s="24">
        <v>6849</v>
      </c>
      <c r="J4" s="24">
        <v>6746</v>
      </c>
      <c r="K4" s="26">
        <f>IF(ISERROR(J4/I4),"",J4/I4)</f>
        <v>0.98496130822017813</v>
      </c>
      <c r="L4" s="27">
        <f>B4+'７月'!L4</f>
        <v>3</v>
      </c>
      <c r="M4" s="28">
        <f>I4+'７月'!M4</f>
        <v>12568</v>
      </c>
      <c r="N4" s="28">
        <f>J4+'７月'!N4</f>
        <v>12447</v>
      </c>
      <c r="O4" s="29">
        <f>IF(ISERROR(N4/M4),"",N4/M4)</f>
        <v>0.99037237428389557</v>
      </c>
      <c r="P4" s="83">
        <f t="shared" si="0"/>
        <v>2.2330462863293863</v>
      </c>
      <c r="Q4" s="134">
        <v>5574</v>
      </c>
      <c r="R4" s="134">
        <v>5574</v>
      </c>
    </row>
    <row r="5" spans="1:18" s="30" customFormat="1" ht="30.75" customHeight="1" x14ac:dyDescent="0.15">
      <c r="A5" s="144" t="s">
        <v>44</v>
      </c>
      <c r="B5" s="23"/>
      <c r="C5" s="24"/>
      <c r="D5" s="24"/>
      <c r="E5" s="25" t="str">
        <f t="shared" ref="E5:E18" si="1">IF(ISERROR(D5/C5),"",D5/C5)</f>
        <v/>
      </c>
      <c r="F5" s="24"/>
      <c r="G5" s="24"/>
      <c r="H5" s="25" t="str">
        <f t="shared" ref="H5:H18" si="2">IF(ISERROR(G5/F5),"",G5/F5)</f>
        <v/>
      </c>
      <c r="I5" s="24"/>
      <c r="J5" s="24"/>
      <c r="K5" s="26" t="str">
        <f t="shared" ref="K5:K19" si="3">IF(ISERROR(J5/I5),"",J5/I5)</f>
        <v/>
      </c>
      <c r="L5" s="27">
        <f>B5+'７月'!L5</f>
        <v>0</v>
      </c>
      <c r="M5" s="28">
        <f>I5+'７月'!M5</f>
        <v>0</v>
      </c>
      <c r="N5" s="28">
        <f>J5+'７月'!N5</f>
        <v>0</v>
      </c>
      <c r="O5" s="29" t="str">
        <f t="shared" ref="O5:O18" si="4">IF(ISERROR(N5/M5),"",N5/M5)</f>
        <v/>
      </c>
      <c r="P5" s="83" t="str">
        <f t="shared" si="0"/>
        <v/>
      </c>
      <c r="Q5" s="134">
        <v>0</v>
      </c>
      <c r="R5" s="134">
        <v>0</v>
      </c>
    </row>
    <row r="6" spans="1:18" s="30" customFormat="1" ht="30.75" customHeight="1" x14ac:dyDescent="0.15">
      <c r="A6" s="144" t="s">
        <v>2</v>
      </c>
      <c r="B6" s="23"/>
      <c r="C6" s="24"/>
      <c r="D6" s="24"/>
      <c r="E6" s="25" t="str">
        <f t="shared" si="1"/>
        <v/>
      </c>
      <c r="F6" s="24"/>
      <c r="G6" s="24"/>
      <c r="H6" s="25" t="str">
        <f t="shared" si="2"/>
        <v/>
      </c>
      <c r="I6" s="24"/>
      <c r="J6" s="24"/>
      <c r="K6" s="26" t="str">
        <f t="shared" si="3"/>
        <v/>
      </c>
      <c r="L6" s="27">
        <f>B6+'７月'!L6</f>
        <v>0</v>
      </c>
      <c r="M6" s="28">
        <f>I6+'７月'!M6</f>
        <v>0</v>
      </c>
      <c r="N6" s="28">
        <f>J6+'７月'!N6</f>
        <v>0</v>
      </c>
      <c r="O6" s="29" t="str">
        <f t="shared" si="4"/>
        <v/>
      </c>
      <c r="P6" s="151" t="s">
        <v>45</v>
      </c>
      <c r="Q6" s="134">
        <v>10361</v>
      </c>
      <c r="R6" s="134">
        <v>0</v>
      </c>
    </row>
    <row r="7" spans="1:18" s="30" customFormat="1" ht="30.75" customHeight="1" x14ac:dyDescent="0.15">
      <c r="A7" s="144" t="s">
        <v>3</v>
      </c>
      <c r="B7" s="23"/>
      <c r="C7" s="24"/>
      <c r="D7" s="24"/>
      <c r="E7" s="25" t="str">
        <f t="shared" si="1"/>
        <v/>
      </c>
      <c r="F7" s="24"/>
      <c r="G7" s="24"/>
      <c r="H7" s="25" t="str">
        <f t="shared" si="2"/>
        <v/>
      </c>
      <c r="I7" s="24"/>
      <c r="J7" s="24"/>
      <c r="K7" s="26" t="str">
        <f t="shared" si="3"/>
        <v/>
      </c>
      <c r="L7" s="27">
        <f>B7+'７月'!L7</f>
        <v>0</v>
      </c>
      <c r="M7" s="28">
        <f>I7+'７月'!M7</f>
        <v>0</v>
      </c>
      <c r="N7" s="28">
        <f>J7+'７月'!N7</f>
        <v>0</v>
      </c>
      <c r="O7" s="29" t="str">
        <f t="shared" si="4"/>
        <v/>
      </c>
      <c r="P7" s="151" t="s">
        <v>45</v>
      </c>
      <c r="Q7" s="134">
        <v>1835</v>
      </c>
      <c r="R7" s="134">
        <v>0</v>
      </c>
    </row>
    <row r="8" spans="1:18" s="30" customFormat="1" ht="30.75" customHeight="1" x14ac:dyDescent="0.15">
      <c r="A8" s="144" t="s">
        <v>27</v>
      </c>
      <c r="B8" s="23"/>
      <c r="C8" s="24"/>
      <c r="D8" s="24"/>
      <c r="E8" s="25" t="str">
        <f t="shared" si="1"/>
        <v/>
      </c>
      <c r="F8" s="24"/>
      <c r="G8" s="24"/>
      <c r="H8" s="25" t="str">
        <f t="shared" si="2"/>
        <v/>
      </c>
      <c r="I8" s="24"/>
      <c r="J8" s="24"/>
      <c r="K8" s="26" t="str">
        <f t="shared" si="3"/>
        <v/>
      </c>
      <c r="L8" s="27">
        <f>B8+'７月'!L8</f>
        <v>0</v>
      </c>
      <c r="M8" s="28">
        <f>I8+'７月'!M8</f>
        <v>0</v>
      </c>
      <c r="N8" s="28">
        <f>J8+'７月'!N8</f>
        <v>0</v>
      </c>
      <c r="O8" s="29" t="str">
        <f t="shared" si="4"/>
        <v/>
      </c>
      <c r="P8" s="151" t="s">
        <v>45</v>
      </c>
      <c r="Q8" s="134">
        <v>1082</v>
      </c>
      <c r="R8" s="134">
        <v>0</v>
      </c>
    </row>
    <row r="9" spans="1:18" s="30" customFormat="1" ht="30.75" customHeight="1" x14ac:dyDescent="0.15">
      <c r="A9" s="144" t="s">
        <v>28</v>
      </c>
      <c r="B9" s="23"/>
      <c r="C9" s="24"/>
      <c r="D9" s="24"/>
      <c r="E9" s="25" t="str">
        <f t="shared" si="1"/>
        <v/>
      </c>
      <c r="F9" s="24"/>
      <c r="G9" s="24"/>
      <c r="H9" s="25" t="str">
        <f t="shared" si="2"/>
        <v/>
      </c>
      <c r="I9" s="24"/>
      <c r="J9" s="24"/>
      <c r="K9" s="26" t="str">
        <f t="shared" si="3"/>
        <v/>
      </c>
      <c r="L9" s="27">
        <f>B9+'７月'!L9</f>
        <v>0</v>
      </c>
      <c r="M9" s="28">
        <f>I9+'７月'!M9</f>
        <v>0</v>
      </c>
      <c r="N9" s="28">
        <f>J9+'７月'!N9</f>
        <v>0</v>
      </c>
      <c r="O9" s="29" t="str">
        <f t="shared" si="4"/>
        <v/>
      </c>
      <c r="P9" s="83" t="str">
        <f t="shared" si="0"/>
        <v/>
      </c>
      <c r="Q9" s="134">
        <v>0</v>
      </c>
      <c r="R9" s="134">
        <v>0</v>
      </c>
    </row>
    <row r="10" spans="1:18" s="30" customFormat="1" ht="30.75" customHeight="1" x14ac:dyDescent="0.15">
      <c r="A10" s="144" t="s">
        <v>4</v>
      </c>
      <c r="B10" s="23"/>
      <c r="C10" s="24"/>
      <c r="D10" s="24"/>
      <c r="E10" s="25" t="str">
        <f t="shared" si="1"/>
        <v/>
      </c>
      <c r="F10" s="24"/>
      <c r="G10" s="24"/>
      <c r="H10" s="25" t="str">
        <f t="shared" si="2"/>
        <v/>
      </c>
      <c r="I10" s="24"/>
      <c r="J10" s="24"/>
      <c r="K10" s="26" t="str">
        <f t="shared" si="3"/>
        <v/>
      </c>
      <c r="L10" s="27">
        <f>B10+'７月'!L10</f>
        <v>2</v>
      </c>
      <c r="M10" s="28">
        <f>I10+'７月'!M10</f>
        <v>7138</v>
      </c>
      <c r="N10" s="28">
        <f>J10+'７月'!N10</f>
        <v>7047</v>
      </c>
      <c r="O10" s="29">
        <f t="shared" si="4"/>
        <v>0.98725133090501538</v>
      </c>
      <c r="P10" s="83">
        <f t="shared" si="0"/>
        <v>0.51150468171590335</v>
      </c>
      <c r="Q10" s="134">
        <v>13777</v>
      </c>
      <c r="R10" s="134">
        <v>6190</v>
      </c>
    </row>
    <row r="11" spans="1:18" s="30" customFormat="1" ht="30.75" customHeight="1" x14ac:dyDescent="0.15">
      <c r="A11" s="144" t="s">
        <v>5</v>
      </c>
      <c r="B11" s="23"/>
      <c r="C11" s="24"/>
      <c r="D11" s="24"/>
      <c r="E11" s="25" t="str">
        <f t="shared" si="1"/>
        <v/>
      </c>
      <c r="F11" s="24"/>
      <c r="G11" s="24"/>
      <c r="H11" s="25" t="str">
        <f t="shared" si="2"/>
        <v/>
      </c>
      <c r="I11" s="24"/>
      <c r="J11" s="24"/>
      <c r="K11" s="26" t="str">
        <f t="shared" si="3"/>
        <v/>
      </c>
      <c r="L11" s="27">
        <f>B11+'７月'!L11</f>
        <v>0</v>
      </c>
      <c r="M11" s="28">
        <f>I11+'７月'!M11</f>
        <v>0</v>
      </c>
      <c r="N11" s="28">
        <f>J11+'７月'!N11</f>
        <v>0</v>
      </c>
      <c r="O11" s="29" t="str">
        <f t="shared" si="4"/>
        <v/>
      </c>
      <c r="P11" s="83" t="str">
        <f t="shared" si="0"/>
        <v/>
      </c>
      <c r="Q11" s="134">
        <v>0</v>
      </c>
      <c r="R11" s="134">
        <v>0</v>
      </c>
    </row>
    <row r="12" spans="1:18" s="30" customFormat="1" ht="30.75" customHeight="1" x14ac:dyDescent="0.15">
      <c r="A12" s="144" t="s">
        <v>6</v>
      </c>
      <c r="B12" s="23"/>
      <c r="C12" s="24"/>
      <c r="D12" s="24"/>
      <c r="E12" s="25" t="str">
        <f t="shared" si="1"/>
        <v/>
      </c>
      <c r="F12" s="24"/>
      <c r="G12" s="24"/>
      <c r="H12" s="25" t="str">
        <f t="shared" si="2"/>
        <v/>
      </c>
      <c r="I12" s="24"/>
      <c r="J12" s="24"/>
      <c r="K12" s="26" t="str">
        <f t="shared" si="3"/>
        <v/>
      </c>
      <c r="L12" s="27">
        <f>B12+'７月'!L12</f>
        <v>0</v>
      </c>
      <c r="M12" s="28">
        <f>I12+'７月'!M12</f>
        <v>0</v>
      </c>
      <c r="N12" s="28">
        <f>J12+'７月'!N12</f>
        <v>0</v>
      </c>
      <c r="O12" s="29" t="str">
        <f t="shared" si="4"/>
        <v/>
      </c>
      <c r="P12" s="83">
        <f t="shared" si="0"/>
        <v>0</v>
      </c>
      <c r="Q12" s="134">
        <v>12432</v>
      </c>
      <c r="R12" s="134">
        <v>0</v>
      </c>
    </row>
    <row r="13" spans="1:18" s="30" customFormat="1" ht="30.75" customHeight="1" x14ac:dyDescent="0.15">
      <c r="A13" s="144" t="s">
        <v>26</v>
      </c>
      <c r="B13" s="23"/>
      <c r="C13" s="24"/>
      <c r="D13" s="24"/>
      <c r="E13" s="25" t="str">
        <f t="shared" si="1"/>
        <v/>
      </c>
      <c r="F13" s="24"/>
      <c r="G13" s="24"/>
      <c r="H13" s="25" t="str">
        <f t="shared" si="2"/>
        <v/>
      </c>
      <c r="I13" s="24"/>
      <c r="J13" s="24"/>
      <c r="K13" s="26" t="str">
        <f t="shared" si="3"/>
        <v/>
      </c>
      <c r="L13" s="27">
        <f>B13+'７月'!L13</f>
        <v>2</v>
      </c>
      <c r="M13" s="28">
        <f>I13+'７月'!M13</f>
        <v>23074</v>
      </c>
      <c r="N13" s="28">
        <f>J13+'７月'!N13</f>
        <v>22373</v>
      </c>
      <c r="O13" s="29">
        <f t="shared" si="4"/>
        <v>0.96961948513478369</v>
      </c>
      <c r="P13" s="83">
        <f t="shared" si="0"/>
        <v>0.38049966836170684</v>
      </c>
      <c r="Q13" s="134">
        <v>58799</v>
      </c>
      <c r="R13" s="134">
        <v>3115</v>
      </c>
    </row>
    <row r="14" spans="1:18" s="30" customFormat="1" ht="30.75" customHeight="1" x14ac:dyDescent="0.15">
      <c r="A14" s="144" t="s">
        <v>7</v>
      </c>
      <c r="B14" s="23"/>
      <c r="C14" s="24"/>
      <c r="D14" s="24"/>
      <c r="E14" s="25" t="str">
        <f t="shared" si="1"/>
        <v/>
      </c>
      <c r="F14" s="24"/>
      <c r="G14" s="24"/>
      <c r="H14" s="25" t="str">
        <f t="shared" si="2"/>
        <v/>
      </c>
      <c r="I14" s="24"/>
      <c r="J14" s="24"/>
      <c r="K14" s="26" t="str">
        <f t="shared" si="3"/>
        <v/>
      </c>
      <c r="L14" s="27">
        <f>B14+'７月'!L14</f>
        <v>1</v>
      </c>
      <c r="M14" s="28">
        <f>I14+'７月'!M14</f>
        <v>5986</v>
      </c>
      <c r="N14" s="28">
        <f>J14+'７月'!N14</f>
        <v>5924</v>
      </c>
      <c r="O14" s="29">
        <f t="shared" si="4"/>
        <v>0.98964249916471769</v>
      </c>
      <c r="P14" s="83">
        <f t="shared" si="0"/>
        <v>0.3662215628090999</v>
      </c>
      <c r="Q14" s="134">
        <v>16176</v>
      </c>
      <c r="R14" s="134">
        <v>0</v>
      </c>
    </row>
    <row r="15" spans="1:18" s="30" customFormat="1" ht="30.75" customHeight="1" x14ac:dyDescent="0.15">
      <c r="A15" s="144" t="s">
        <v>8</v>
      </c>
      <c r="B15" s="23"/>
      <c r="C15" s="24"/>
      <c r="D15" s="24"/>
      <c r="E15" s="25" t="str">
        <f t="shared" si="1"/>
        <v/>
      </c>
      <c r="F15" s="24"/>
      <c r="G15" s="24"/>
      <c r="H15" s="25" t="str">
        <f t="shared" si="2"/>
        <v/>
      </c>
      <c r="I15" s="24"/>
      <c r="J15" s="24"/>
      <c r="K15" s="26" t="str">
        <f t="shared" si="3"/>
        <v/>
      </c>
      <c r="L15" s="27">
        <f>B15+'７月'!L15</f>
        <v>0</v>
      </c>
      <c r="M15" s="28">
        <f>I15+'７月'!M15</f>
        <v>0</v>
      </c>
      <c r="N15" s="28">
        <f>J15+'７月'!N15</f>
        <v>0</v>
      </c>
      <c r="O15" s="29" t="str">
        <f t="shared" si="4"/>
        <v/>
      </c>
      <c r="P15" s="83" t="str">
        <f t="shared" si="0"/>
        <v/>
      </c>
      <c r="Q15" s="134">
        <v>0</v>
      </c>
      <c r="R15" s="134">
        <v>0</v>
      </c>
    </row>
    <row r="16" spans="1:18" s="30" customFormat="1" ht="30.75" customHeight="1" x14ac:dyDescent="0.15">
      <c r="A16" s="144" t="s">
        <v>9</v>
      </c>
      <c r="B16" s="23"/>
      <c r="C16" s="24"/>
      <c r="D16" s="24"/>
      <c r="E16" s="25" t="str">
        <f t="shared" si="1"/>
        <v/>
      </c>
      <c r="F16" s="24"/>
      <c r="G16" s="24"/>
      <c r="H16" s="25" t="str">
        <f t="shared" si="2"/>
        <v/>
      </c>
      <c r="I16" s="24"/>
      <c r="J16" s="24"/>
      <c r="K16" s="26" t="str">
        <f t="shared" si="3"/>
        <v/>
      </c>
      <c r="L16" s="27">
        <f>B16+'７月'!L16</f>
        <v>0</v>
      </c>
      <c r="M16" s="28">
        <f>I16+'７月'!M16</f>
        <v>0</v>
      </c>
      <c r="N16" s="28">
        <f>J16+'７月'!N16</f>
        <v>0</v>
      </c>
      <c r="O16" s="29" t="str">
        <f t="shared" si="4"/>
        <v/>
      </c>
      <c r="P16" s="83" t="str">
        <f t="shared" si="0"/>
        <v/>
      </c>
      <c r="Q16" s="134">
        <v>0</v>
      </c>
      <c r="R16" s="134">
        <v>0</v>
      </c>
    </row>
    <row r="17" spans="1:18" s="30" customFormat="1" ht="30.75" customHeight="1" x14ac:dyDescent="0.15">
      <c r="A17" s="144" t="s">
        <v>10</v>
      </c>
      <c r="B17" s="23"/>
      <c r="C17" s="24"/>
      <c r="D17" s="24"/>
      <c r="E17" s="25" t="str">
        <f t="shared" si="1"/>
        <v/>
      </c>
      <c r="F17" s="24"/>
      <c r="G17" s="24"/>
      <c r="H17" s="25" t="str">
        <f t="shared" si="2"/>
        <v/>
      </c>
      <c r="I17" s="24"/>
      <c r="J17" s="24"/>
      <c r="K17" s="26" t="str">
        <f t="shared" si="3"/>
        <v/>
      </c>
      <c r="L17" s="27">
        <f>B17+'７月'!L17</f>
        <v>0</v>
      </c>
      <c r="M17" s="28">
        <f>I17+'７月'!M17</f>
        <v>0</v>
      </c>
      <c r="N17" s="28">
        <f>J17+'７月'!N17</f>
        <v>0</v>
      </c>
      <c r="O17" s="29" t="str">
        <f t="shared" si="4"/>
        <v/>
      </c>
      <c r="P17" s="151" t="s">
        <v>45</v>
      </c>
      <c r="Q17" s="134">
        <v>8007</v>
      </c>
      <c r="R17" s="134">
        <v>0</v>
      </c>
    </row>
    <row r="18" spans="1:18" s="30" customFormat="1" ht="30.75" customHeight="1" thickBot="1" x14ac:dyDescent="0.2">
      <c r="A18" s="145" t="s">
        <v>11</v>
      </c>
      <c r="B18" s="94"/>
      <c r="C18" s="35"/>
      <c r="D18" s="35"/>
      <c r="E18" s="34" t="str">
        <f t="shared" si="1"/>
        <v/>
      </c>
      <c r="F18" s="35"/>
      <c r="G18" s="35"/>
      <c r="H18" s="34" t="str">
        <f t="shared" si="2"/>
        <v/>
      </c>
      <c r="I18" s="33"/>
      <c r="J18" s="33"/>
      <c r="K18" s="36" t="str">
        <f t="shared" si="3"/>
        <v/>
      </c>
      <c r="L18" s="27">
        <f>B18+'７月'!L18</f>
        <v>0</v>
      </c>
      <c r="M18" s="28">
        <f>I18+'７月'!M18</f>
        <v>0</v>
      </c>
      <c r="N18" s="28">
        <f>J18+'７月'!N18</f>
        <v>0</v>
      </c>
      <c r="O18" s="29" t="str">
        <f t="shared" si="4"/>
        <v/>
      </c>
      <c r="P18" s="83" t="str">
        <f t="shared" si="0"/>
        <v/>
      </c>
      <c r="Q18" s="134">
        <v>0</v>
      </c>
      <c r="R18" s="134">
        <v>0</v>
      </c>
    </row>
    <row r="19" spans="1:18" ht="30.75" customHeight="1" thickTop="1" x14ac:dyDescent="0.15">
      <c r="A19" s="37" t="s">
        <v>15</v>
      </c>
      <c r="B19" s="98">
        <f>SUM(B3:B18)</f>
        <v>3</v>
      </c>
      <c r="C19" s="41">
        <f>SUM(C3:C18)</f>
        <v>6849</v>
      </c>
      <c r="D19" s="41">
        <f>SUM(D3:D18)</f>
        <v>6746</v>
      </c>
      <c r="E19" s="40">
        <f>IF(ISERROR(D19/C19),"",D19/C19)</f>
        <v>0.98496130822017813</v>
      </c>
      <c r="F19" s="41">
        <f>SUM(F3:F18)</f>
        <v>16104</v>
      </c>
      <c r="G19" s="41">
        <f>SUM(G3:G18)</f>
        <v>15565</v>
      </c>
      <c r="H19" s="40">
        <f>IF(ISERROR(G19/F19),"",G19/F19)</f>
        <v>0.96653005464480879</v>
      </c>
      <c r="I19" s="39">
        <f>C19+F19</f>
        <v>22953</v>
      </c>
      <c r="J19" s="39">
        <f>D19+G19</f>
        <v>22311</v>
      </c>
      <c r="K19" s="42">
        <f t="shared" si="3"/>
        <v>0.97202980002614037</v>
      </c>
      <c r="L19" s="43"/>
      <c r="M19" s="44"/>
      <c r="N19" s="44"/>
      <c r="O19" s="44"/>
      <c r="P19" s="45"/>
      <c r="Q19" s="135">
        <f>N23</f>
        <v>220536</v>
      </c>
      <c r="R19" s="136">
        <f>J20</f>
        <v>30572</v>
      </c>
    </row>
    <row r="20" spans="1:18" ht="30.75" customHeight="1" x14ac:dyDescent="0.15">
      <c r="A20" s="46" t="s">
        <v>23</v>
      </c>
      <c r="B20" s="90">
        <v>4</v>
      </c>
      <c r="C20" s="51">
        <v>5718</v>
      </c>
      <c r="D20" s="51">
        <v>5574</v>
      </c>
      <c r="E20" s="50">
        <v>0.974816369359916</v>
      </c>
      <c r="F20" s="51">
        <v>25785</v>
      </c>
      <c r="G20" s="51">
        <v>24998</v>
      </c>
      <c r="H20" s="50">
        <v>0.96947837890246269</v>
      </c>
      <c r="I20" s="51">
        <v>31503</v>
      </c>
      <c r="J20" s="51">
        <v>30572</v>
      </c>
      <c r="K20" s="52">
        <v>0.97044725899120721</v>
      </c>
      <c r="L20" s="53"/>
      <c r="M20" s="54"/>
      <c r="N20" s="54"/>
      <c r="O20" s="54"/>
      <c r="P20" s="55"/>
    </row>
    <row r="21" spans="1:18" s="63" customFormat="1" ht="30.75" customHeight="1" thickBot="1" x14ac:dyDescent="0.2">
      <c r="A21" s="56" t="s">
        <v>30</v>
      </c>
      <c r="B21" s="34">
        <f>IFERROR(B19/B20,"")</f>
        <v>0.75</v>
      </c>
      <c r="C21" s="34">
        <f t="shared" ref="C21:J21" si="5">IFERROR(C19/C20,"")</f>
        <v>1.1977964323189927</v>
      </c>
      <c r="D21" s="34">
        <f t="shared" si="5"/>
        <v>1.2102619303911015</v>
      </c>
      <c r="E21" s="57"/>
      <c r="F21" s="34">
        <f t="shared" si="5"/>
        <v>0.62454915648632925</v>
      </c>
      <c r="G21" s="34">
        <f t="shared" si="5"/>
        <v>0.62264981198495883</v>
      </c>
      <c r="H21" s="57"/>
      <c r="I21" s="34">
        <f t="shared" si="5"/>
        <v>0.72859727644986194</v>
      </c>
      <c r="J21" s="34">
        <f t="shared" si="5"/>
        <v>0.72978542457150331</v>
      </c>
      <c r="K21" s="58"/>
      <c r="L21" s="122"/>
      <c r="M21" s="97"/>
      <c r="N21" s="97"/>
      <c r="O21" s="88"/>
      <c r="P21" s="89"/>
      <c r="Q21" s="82"/>
      <c r="R21" s="82"/>
    </row>
    <row r="22" spans="1:18" ht="30.75" customHeight="1" x14ac:dyDescent="0.15">
      <c r="A22" s="64" t="s">
        <v>16</v>
      </c>
      <c r="B22" s="65">
        <f>B19+'７月'!B22</f>
        <v>12</v>
      </c>
      <c r="C22" s="66">
        <f>C19+'７月'!C22</f>
        <v>39382</v>
      </c>
      <c r="D22" s="66">
        <f>D19+'７月'!D22</f>
        <v>39080</v>
      </c>
      <c r="E22" s="67">
        <f>IF(ISERROR(D22/C22),"  ",(D22/C22))</f>
        <v>0.99233152201513386</v>
      </c>
      <c r="F22" s="66">
        <f>F19+'７月'!F22</f>
        <v>121717</v>
      </c>
      <c r="G22" s="66">
        <f>G19+'７月'!G22</f>
        <v>118538</v>
      </c>
      <c r="H22" s="67">
        <f>IF(ISERROR(G22/F22),"  ",(G22/F22))</f>
        <v>0.9738820378418791</v>
      </c>
      <c r="I22" s="68"/>
      <c r="J22" s="69"/>
      <c r="K22" s="70"/>
      <c r="L22" s="116">
        <f>SUM(L3:L18)</f>
        <v>12</v>
      </c>
      <c r="M22" s="66">
        <f>SUM(M3:M18)</f>
        <v>138036</v>
      </c>
      <c r="N22" s="66">
        <f>SUM(N3:N18)</f>
        <v>135172</v>
      </c>
      <c r="O22" s="115">
        <f>IF(ISERROR(N22/M22),"",N22/M22)</f>
        <v>0.97925178938827551</v>
      </c>
      <c r="P22" s="117">
        <f>N22/Q19</f>
        <v>0.61292487394348316</v>
      </c>
    </row>
    <row r="23" spans="1:18" ht="30.75" customHeight="1" x14ac:dyDescent="0.15">
      <c r="A23" s="46" t="s">
        <v>24</v>
      </c>
      <c r="B23" s="47">
        <v>22</v>
      </c>
      <c r="C23" s="48">
        <v>68148</v>
      </c>
      <c r="D23" s="48">
        <v>66565</v>
      </c>
      <c r="E23" s="49">
        <v>0.97677114515466334</v>
      </c>
      <c r="F23" s="48">
        <v>157683</v>
      </c>
      <c r="G23" s="48">
        <v>153971</v>
      </c>
      <c r="H23" s="49">
        <v>0.97645909831751043</v>
      </c>
      <c r="I23" s="71"/>
      <c r="J23" s="72"/>
      <c r="K23" s="73"/>
      <c r="L23" s="123">
        <v>22</v>
      </c>
      <c r="M23" s="74">
        <v>225831</v>
      </c>
      <c r="N23" s="74">
        <v>220536</v>
      </c>
      <c r="O23" s="121">
        <v>0.97655326328094905</v>
      </c>
      <c r="P23" s="99"/>
    </row>
    <row r="24" spans="1:18" s="63" customFormat="1" ht="30.75" customHeight="1" thickBot="1" x14ac:dyDescent="0.2">
      <c r="A24" s="76" t="s">
        <v>30</v>
      </c>
      <c r="B24" s="77">
        <f>IFERROR(B22/B23,"")</f>
        <v>0.54545454545454541</v>
      </c>
      <c r="C24" s="77">
        <f>IFERROR(C22/C23,"")</f>
        <v>0.57788929975934733</v>
      </c>
      <c r="D24" s="77">
        <f>IFERROR(D22/D23,"")</f>
        <v>0.58709532036355438</v>
      </c>
      <c r="E24" s="57"/>
      <c r="F24" s="77">
        <f>IFERROR(F22/F23,"")</f>
        <v>0.77190946392445603</v>
      </c>
      <c r="G24" s="77">
        <f>IFERROR(G22/G23,"")</f>
        <v>0.7698722486702041</v>
      </c>
      <c r="H24" s="57"/>
      <c r="I24" s="78"/>
      <c r="J24" s="60"/>
      <c r="K24" s="79"/>
      <c r="L24" s="120">
        <f>IFERROR(L22/L23,"")</f>
        <v>0.54545454545454541</v>
      </c>
      <c r="M24" s="77">
        <f>IFERROR(M22/M23,"")</f>
        <v>0.61123583564701034</v>
      </c>
      <c r="N24" s="77">
        <f>IFERROR(N22/N23,"")</f>
        <v>0.61292487394348316</v>
      </c>
      <c r="O24" s="80"/>
      <c r="P24" s="81"/>
      <c r="Q24" s="82"/>
      <c r="R24" s="8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5" orientation="landscape" r:id="rId1"/>
  <headerFooter alignWithMargins="0">
    <oddHeader>&amp;A</oddHeader>
    <oddFooter>&amp;F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1111111">
    <pageSetUpPr fitToPage="1"/>
  </sheetPr>
  <dimension ref="A1:AD24"/>
  <sheetViews>
    <sheetView showZeros="0" view="pageBreakPreview" zoomScale="85" zoomScaleNormal="85" zoomScaleSheetLayoutView="85" workbookViewId="0">
      <pane xSplit="2" ySplit="2" topLeftCell="C3" activePane="bottomRight" state="frozen"/>
      <selection pane="topRight"/>
      <selection pane="bottomLeft"/>
      <selection pane="bottomRight" activeCell="K17" sqref="K17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5" width="10.125" style="82" customWidth="1"/>
    <col min="16" max="16" width="10.5" style="82" customWidth="1"/>
    <col min="17" max="18" width="9" style="82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36</v>
      </c>
      <c r="R2" s="140" t="s">
        <v>39</v>
      </c>
    </row>
    <row r="3" spans="1:18" s="30" customFormat="1" ht="30.75" customHeight="1" x14ac:dyDescent="0.15">
      <c r="A3" s="144" t="s">
        <v>1</v>
      </c>
      <c r="B3" s="23">
        <v>1</v>
      </c>
      <c r="C3" s="24">
        <v>25114</v>
      </c>
      <c r="D3" s="24">
        <v>24878</v>
      </c>
      <c r="E3" s="25">
        <f>IF(ISERROR(D3/C3),"",D3/C3)</f>
        <v>0.99060285099944256</v>
      </c>
      <c r="F3" s="24"/>
      <c r="G3" s="24"/>
      <c r="H3" s="25" t="str">
        <f>IF(ISERROR(G3/F3),"",G3/F3)</f>
        <v/>
      </c>
      <c r="I3" s="24">
        <v>25114</v>
      </c>
      <c r="J3" s="24">
        <v>24878</v>
      </c>
      <c r="K3" s="26">
        <f>IF(ISERROR(J3/I3),"",J3/I3)</f>
        <v>0.99060285099944256</v>
      </c>
      <c r="L3" s="27">
        <f>B3+'８月'!L3</f>
        <v>5</v>
      </c>
      <c r="M3" s="28">
        <f>I3+'８月'!M3</f>
        <v>114384</v>
      </c>
      <c r="N3" s="28">
        <f>J3+'８月'!N3</f>
        <v>112259</v>
      </c>
      <c r="O3" s="25">
        <f>IF(ISERROR(N3/M3),"",N3/M3)</f>
        <v>0.98142222688487901</v>
      </c>
      <c r="P3" s="83">
        <f t="shared" ref="P3:P18" si="0">IF(ISERROR(N3/Q3),"",N3/Q3)</f>
        <v>1.2137026585795683</v>
      </c>
      <c r="Q3" s="134">
        <v>92493</v>
      </c>
      <c r="R3" s="134">
        <v>0</v>
      </c>
    </row>
    <row r="4" spans="1:18" s="30" customFormat="1" ht="30.75" customHeight="1" x14ac:dyDescent="0.15">
      <c r="A4" s="144" t="s">
        <v>41</v>
      </c>
      <c r="B4" s="23"/>
      <c r="C4" s="24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/>
      <c r="J4" s="24"/>
      <c r="K4" s="26" t="str">
        <f>IF(ISERROR(J4/I4),"",J4/I4)</f>
        <v/>
      </c>
      <c r="L4" s="27">
        <f>B4+'８月'!L4</f>
        <v>3</v>
      </c>
      <c r="M4" s="28">
        <f>I4+'８月'!M4</f>
        <v>12568</v>
      </c>
      <c r="N4" s="28">
        <f>J4+'８月'!N4</f>
        <v>12447</v>
      </c>
      <c r="O4" s="25">
        <f>IF(ISERROR(N4/M4),"",N4/M4)</f>
        <v>0.99037237428389557</v>
      </c>
      <c r="P4" s="83">
        <f t="shared" si="0"/>
        <v>2.2330462863293863</v>
      </c>
      <c r="Q4" s="134">
        <v>5574</v>
      </c>
      <c r="R4" s="134">
        <v>0</v>
      </c>
    </row>
    <row r="5" spans="1:18" s="30" customFormat="1" ht="30.75" customHeight="1" x14ac:dyDescent="0.15">
      <c r="A5" s="144" t="s">
        <v>44</v>
      </c>
      <c r="B5" s="23"/>
      <c r="C5" s="24"/>
      <c r="D5" s="24"/>
      <c r="E5" s="25" t="str">
        <f t="shared" ref="E5:E18" si="1">IF(ISERROR(D5/C5),"",D5/C5)</f>
        <v/>
      </c>
      <c r="F5" s="24"/>
      <c r="G5" s="24"/>
      <c r="H5" s="25" t="str">
        <f t="shared" ref="H5:H18" si="2">IF(ISERROR(G5/F5),"",G5/F5)</f>
        <v/>
      </c>
      <c r="I5" s="24"/>
      <c r="J5" s="24"/>
      <c r="K5" s="26" t="str">
        <f t="shared" ref="K5:K19" si="3">IF(ISERROR(J5/I5),"",J5/I5)</f>
        <v/>
      </c>
      <c r="L5" s="27">
        <f>B5+'８月'!L5</f>
        <v>0</v>
      </c>
      <c r="M5" s="28">
        <f>I5+'８月'!M5</f>
        <v>0</v>
      </c>
      <c r="N5" s="28">
        <f>J5+'８月'!N5</f>
        <v>0</v>
      </c>
      <c r="O5" s="25" t="str">
        <f t="shared" ref="O5:O18" si="4">IF(ISERROR(N5/M5),"",N5/M5)</f>
        <v/>
      </c>
      <c r="P5" s="83" t="str">
        <f t="shared" si="0"/>
        <v/>
      </c>
      <c r="Q5" s="134">
        <v>0</v>
      </c>
      <c r="R5" s="134">
        <v>0</v>
      </c>
    </row>
    <row r="6" spans="1:18" s="30" customFormat="1" ht="30.75" customHeight="1" x14ac:dyDescent="0.15">
      <c r="A6" s="144" t="s">
        <v>2</v>
      </c>
      <c r="B6" s="23"/>
      <c r="C6" s="24"/>
      <c r="D6" s="24"/>
      <c r="E6" s="25" t="str">
        <f t="shared" si="1"/>
        <v/>
      </c>
      <c r="F6" s="24"/>
      <c r="G6" s="24"/>
      <c r="H6" s="25" t="str">
        <f t="shared" si="2"/>
        <v/>
      </c>
      <c r="I6" s="24"/>
      <c r="J6" s="24"/>
      <c r="K6" s="26" t="str">
        <f t="shared" si="3"/>
        <v/>
      </c>
      <c r="L6" s="27">
        <f>B6+'８月'!L6</f>
        <v>0</v>
      </c>
      <c r="M6" s="28">
        <f>I6+'８月'!M6</f>
        <v>0</v>
      </c>
      <c r="N6" s="28">
        <f>J6+'８月'!N6</f>
        <v>0</v>
      </c>
      <c r="O6" s="25" t="str">
        <f t="shared" si="4"/>
        <v/>
      </c>
      <c r="P6" s="151" t="s">
        <v>45</v>
      </c>
      <c r="Q6" s="134">
        <v>10361</v>
      </c>
      <c r="R6" s="134">
        <v>0</v>
      </c>
    </row>
    <row r="7" spans="1:18" s="30" customFormat="1" ht="30.75" customHeight="1" x14ac:dyDescent="0.15">
      <c r="A7" s="144" t="s">
        <v>3</v>
      </c>
      <c r="B7" s="23"/>
      <c r="C7" s="24"/>
      <c r="D7" s="24"/>
      <c r="E7" s="25" t="str">
        <f t="shared" si="1"/>
        <v/>
      </c>
      <c r="F7" s="24"/>
      <c r="G7" s="24"/>
      <c r="H7" s="25" t="str">
        <f t="shared" si="2"/>
        <v/>
      </c>
      <c r="I7" s="24"/>
      <c r="J7" s="24"/>
      <c r="K7" s="26" t="str">
        <f t="shared" si="3"/>
        <v/>
      </c>
      <c r="L7" s="27">
        <f>B7+'８月'!L7</f>
        <v>0</v>
      </c>
      <c r="M7" s="28">
        <f>I7+'８月'!M7</f>
        <v>0</v>
      </c>
      <c r="N7" s="28">
        <f>J7+'８月'!N7</f>
        <v>0</v>
      </c>
      <c r="O7" s="25" t="str">
        <f t="shared" si="4"/>
        <v/>
      </c>
      <c r="P7" s="151" t="s">
        <v>45</v>
      </c>
      <c r="Q7" s="134">
        <v>1835</v>
      </c>
      <c r="R7" s="134">
        <v>0</v>
      </c>
    </row>
    <row r="8" spans="1:18" s="30" customFormat="1" ht="30.75" customHeight="1" x14ac:dyDescent="0.15">
      <c r="A8" s="144" t="s">
        <v>27</v>
      </c>
      <c r="B8" s="23"/>
      <c r="C8" s="24"/>
      <c r="D8" s="24"/>
      <c r="E8" s="25" t="str">
        <f t="shared" si="1"/>
        <v/>
      </c>
      <c r="F8" s="24"/>
      <c r="G8" s="24"/>
      <c r="H8" s="25" t="str">
        <f t="shared" si="2"/>
        <v/>
      </c>
      <c r="I8" s="24"/>
      <c r="J8" s="24"/>
      <c r="K8" s="26" t="str">
        <f t="shared" si="3"/>
        <v/>
      </c>
      <c r="L8" s="27">
        <f>B8+'８月'!L8</f>
        <v>0</v>
      </c>
      <c r="M8" s="28">
        <f>I8+'８月'!M8</f>
        <v>0</v>
      </c>
      <c r="N8" s="28">
        <f>J8+'８月'!N8</f>
        <v>0</v>
      </c>
      <c r="O8" s="25" t="str">
        <f t="shared" si="4"/>
        <v/>
      </c>
      <c r="P8" s="151" t="s">
        <v>45</v>
      </c>
      <c r="Q8" s="134">
        <v>1082</v>
      </c>
      <c r="R8" s="134">
        <v>0</v>
      </c>
    </row>
    <row r="9" spans="1:18" s="30" customFormat="1" ht="30.75" customHeight="1" x14ac:dyDescent="0.15">
      <c r="A9" s="144" t="s">
        <v>28</v>
      </c>
      <c r="B9" s="23"/>
      <c r="C9" s="24"/>
      <c r="D9" s="24"/>
      <c r="E9" s="25" t="str">
        <f t="shared" si="1"/>
        <v/>
      </c>
      <c r="F9" s="24"/>
      <c r="G9" s="24"/>
      <c r="H9" s="25" t="str">
        <f t="shared" si="2"/>
        <v/>
      </c>
      <c r="I9" s="24"/>
      <c r="J9" s="24"/>
      <c r="K9" s="26" t="str">
        <f t="shared" si="3"/>
        <v/>
      </c>
      <c r="L9" s="27">
        <f>B9+'８月'!L9</f>
        <v>0</v>
      </c>
      <c r="M9" s="28">
        <f>I9+'８月'!M9</f>
        <v>0</v>
      </c>
      <c r="N9" s="28">
        <f>J9+'８月'!N9</f>
        <v>0</v>
      </c>
      <c r="O9" s="25" t="str">
        <f t="shared" si="4"/>
        <v/>
      </c>
      <c r="P9" s="83" t="str">
        <f t="shared" si="0"/>
        <v/>
      </c>
      <c r="Q9" s="134">
        <v>0</v>
      </c>
      <c r="R9" s="134">
        <v>0</v>
      </c>
    </row>
    <row r="10" spans="1:18" s="30" customFormat="1" ht="30.75" customHeight="1" x14ac:dyDescent="0.15">
      <c r="A10" s="144" t="s">
        <v>4</v>
      </c>
      <c r="B10" s="23"/>
      <c r="C10" s="24"/>
      <c r="D10" s="24"/>
      <c r="E10" s="25" t="str">
        <f t="shared" si="1"/>
        <v/>
      </c>
      <c r="F10" s="92"/>
      <c r="G10" s="92"/>
      <c r="H10" s="25" t="str">
        <f t="shared" si="2"/>
        <v/>
      </c>
      <c r="I10" s="24"/>
      <c r="J10" s="24"/>
      <c r="K10" s="26" t="str">
        <f t="shared" si="3"/>
        <v/>
      </c>
      <c r="L10" s="27">
        <f>B10+'８月'!L10</f>
        <v>2</v>
      </c>
      <c r="M10" s="28">
        <f>I10+'８月'!M10</f>
        <v>7138</v>
      </c>
      <c r="N10" s="28">
        <f>J10+'８月'!N10</f>
        <v>7047</v>
      </c>
      <c r="O10" s="25">
        <f t="shared" si="4"/>
        <v>0.98725133090501538</v>
      </c>
      <c r="P10" s="83">
        <f t="shared" si="0"/>
        <v>0.51150468171590335</v>
      </c>
      <c r="Q10" s="134">
        <v>13777</v>
      </c>
      <c r="R10" s="134">
        <v>0</v>
      </c>
    </row>
    <row r="11" spans="1:18" s="30" customFormat="1" ht="30.75" customHeight="1" x14ac:dyDescent="0.15">
      <c r="A11" s="144" t="s">
        <v>5</v>
      </c>
      <c r="B11" s="23"/>
      <c r="C11" s="24"/>
      <c r="D11" s="24"/>
      <c r="E11" s="25" t="str">
        <f t="shared" si="1"/>
        <v/>
      </c>
      <c r="F11" s="24"/>
      <c r="G11" s="24"/>
      <c r="H11" s="25" t="str">
        <f t="shared" si="2"/>
        <v/>
      </c>
      <c r="I11" s="24"/>
      <c r="J11" s="24"/>
      <c r="K11" s="26" t="str">
        <f t="shared" si="3"/>
        <v/>
      </c>
      <c r="L11" s="27">
        <f>B11+'８月'!L11</f>
        <v>0</v>
      </c>
      <c r="M11" s="28">
        <f>I11+'８月'!M11</f>
        <v>0</v>
      </c>
      <c r="N11" s="28">
        <f>J11+'８月'!N11</f>
        <v>0</v>
      </c>
      <c r="O11" s="25" t="str">
        <f t="shared" si="4"/>
        <v/>
      </c>
      <c r="P11" s="83" t="str">
        <f t="shared" si="0"/>
        <v/>
      </c>
      <c r="Q11" s="134">
        <v>0</v>
      </c>
      <c r="R11" s="134">
        <v>0</v>
      </c>
    </row>
    <row r="12" spans="1:18" s="30" customFormat="1" ht="30.75" customHeight="1" x14ac:dyDescent="0.15">
      <c r="A12" s="144" t="s">
        <v>6</v>
      </c>
      <c r="B12" s="23"/>
      <c r="C12" s="24"/>
      <c r="D12" s="24"/>
      <c r="E12" s="25" t="str">
        <f t="shared" si="1"/>
        <v/>
      </c>
      <c r="F12" s="24"/>
      <c r="G12" s="24"/>
      <c r="H12" s="25" t="str">
        <f t="shared" si="2"/>
        <v/>
      </c>
      <c r="I12" s="24"/>
      <c r="J12" s="24"/>
      <c r="K12" s="26" t="str">
        <f t="shared" si="3"/>
        <v/>
      </c>
      <c r="L12" s="27">
        <f>B12+'８月'!L12</f>
        <v>0</v>
      </c>
      <c r="M12" s="28">
        <f>I12+'８月'!M12</f>
        <v>0</v>
      </c>
      <c r="N12" s="28">
        <f>J12+'８月'!N12</f>
        <v>0</v>
      </c>
      <c r="O12" s="25" t="str">
        <f t="shared" si="4"/>
        <v/>
      </c>
      <c r="P12" s="151" t="s">
        <v>45</v>
      </c>
      <c r="Q12" s="134">
        <v>12432</v>
      </c>
      <c r="R12" s="134">
        <v>0</v>
      </c>
    </row>
    <row r="13" spans="1:18" s="30" customFormat="1" ht="30.75" customHeight="1" x14ac:dyDescent="0.15">
      <c r="A13" s="144" t="s">
        <v>26</v>
      </c>
      <c r="B13" s="23"/>
      <c r="C13" s="24"/>
      <c r="D13" s="24"/>
      <c r="E13" s="25" t="str">
        <f t="shared" si="1"/>
        <v/>
      </c>
      <c r="F13" s="24"/>
      <c r="G13" s="24"/>
      <c r="H13" s="25" t="str">
        <f t="shared" si="2"/>
        <v/>
      </c>
      <c r="I13" s="24"/>
      <c r="J13" s="24"/>
      <c r="K13" s="26" t="str">
        <f t="shared" si="3"/>
        <v/>
      </c>
      <c r="L13" s="27">
        <f>B13+'８月'!L13</f>
        <v>2</v>
      </c>
      <c r="M13" s="28">
        <f>I13+'８月'!M13</f>
        <v>23074</v>
      </c>
      <c r="N13" s="28">
        <f>J13+'８月'!N13</f>
        <v>22373</v>
      </c>
      <c r="O13" s="25">
        <f t="shared" si="4"/>
        <v>0.96961948513478369</v>
      </c>
      <c r="P13" s="83">
        <f t="shared" si="0"/>
        <v>0.38049966836170684</v>
      </c>
      <c r="Q13" s="134">
        <v>58799</v>
      </c>
      <c r="R13" s="134">
        <v>0</v>
      </c>
    </row>
    <row r="14" spans="1:18" s="30" customFormat="1" ht="30.75" customHeight="1" x14ac:dyDescent="0.15">
      <c r="A14" s="144" t="s">
        <v>7</v>
      </c>
      <c r="B14" s="23"/>
      <c r="C14" s="24"/>
      <c r="D14" s="24"/>
      <c r="E14" s="25" t="str">
        <f t="shared" si="1"/>
        <v/>
      </c>
      <c r="F14" s="24"/>
      <c r="G14" s="93"/>
      <c r="H14" s="25" t="str">
        <f t="shared" si="2"/>
        <v/>
      </c>
      <c r="I14" s="24"/>
      <c r="J14" s="24"/>
      <c r="K14" s="26" t="str">
        <f t="shared" si="3"/>
        <v/>
      </c>
      <c r="L14" s="27">
        <f>B14+'８月'!L14</f>
        <v>1</v>
      </c>
      <c r="M14" s="28">
        <f>I14+'８月'!M14</f>
        <v>5986</v>
      </c>
      <c r="N14" s="28">
        <f>J14+'８月'!N14</f>
        <v>5924</v>
      </c>
      <c r="O14" s="25">
        <f t="shared" si="4"/>
        <v>0.98964249916471769</v>
      </c>
      <c r="P14" s="83">
        <f t="shared" si="0"/>
        <v>0.3662215628090999</v>
      </c>
      <c r="Q14" s="134">
        <v>16176</v>
      </c>
      <c r="R14" s="134">
        <v>0</v>
      </c>
    </row>
    <row r="15" spans="1:18" s="30" customFormat="1" ht="30.75" customHeight="1" x14ac:dyDescent="0.15">
      <c r="A15" s="144" t="s">
        <v>8</v>
      </c>
      <c r="B15" s="23"/>
      <c r="C15" s="24"/>
      <c r="D15" s="24"/>
      <c r="E15" s="25" t="str">
        <f t="shared" si="1"/>
        <v/>
      </c>
      <c r="F15" s="24"/>
      <c r="G15" s="24"/>
      <c r="H15" s="25" t="str">
        <f t="shared" si="2"/>
        <v/>
      </c>
      <c r="I15" s="24"/>
      <c r="J15" s="24"/>
      <c r="K15" s="26" t="str">
        <f t="shared" si="3"/>
        <v/>
      </c>
      <c r="L15" s="27">
        <f>B15+'８月'!L15</f>
        <v>0</v>
      </c>
      <c r="M15" s="28">
        <f>I15+'８月'!M15</f>
        <v>0</v>
      </c>
      <c r="N15" s="28">
        <f>J15+'８月'!N15</f>
        <v>0</v>
      </c>
      <c r="O15" s="25" t="str">
        <f t="shared" si="4"/>
        <v/>
      </c>
      <c r="P15" s="83" t="str">
        <f t="shared" si="0"/>
        <v/>
      </c>
      <c r="Q15" s="134">
        <v>0</v>
      </c>
      <c r="R15" s="134">
        <v>0</v>
      </c>
    </row>
    <row r="16" spans="1:18" s="30" customFormat="1" ht="30.75" customHeight="1" x14ac:dyDescent="0.15">
      <c r="A16" s="144" t="s">
        <v>9</v>
      </c>
      <c r="B16" s="23"/>
      <c r="C16" s="24"/>
      <c r="D16" s="24"/>
      <c r="E16" s="25" t="str">
        <f t="shared" si="1"/>
        <v/>
      </c>
      <c r="F16" s="24"/>
      <c r="G16" s="24"/>
      <c r="H16" s="25" t="str">
        <f t="shared" si="2"/>
        <v/>
      </c>
      <c r="I16" s="24"/>
      <c r="J16" s="24"/>
      <c r="K16" s="26" t="str">
        <f t="shared" si="3"/>
        <v/>
      </c>
      <c r="L16" s="27">
        <f>B16+'８月'!L16</f>
        <v>0</v>
      </c>
      <c r="M16" s="28">
        <f>I16+'８月'!M16</f>
        <v>0</v>
      </c>
      <c r="N16" s="28">
        <f>J16+'８月'!N16</f>
        <v>0</v>
      </c>
      <c r="O16" s="25" t="str">
        <f t="shared" si="4"/>
        <v/>
      </c>
      <c r="P16" s="83" t="str">
        <f t="shared" si="0"/>
        <v/>
      </c>
      <c r="Q16" s="134">
        <v>0</v>
      </c>
      <c r="R16" s="134">
        <v>0</v>
      </c>
    </row>
    <row r="17" spans="1:30" s="30" customFormat="1" ht="30.75" customHeight="1" x14ac:dyDescent="0.15">
      <c r="A17" s="144" t="s">
        <v>10</v>
      </c>
      <c r="B17" s="94"/>
      <c r="C17" s="24"/>
      <c r="D17" s="24"/>
      <c r="E17" s="25" t="str">
        <f t="shared" si="1"/>
        <v/>
      </c>
      <c r="F17" s="24"/>
      <c r="G17" s="24"/>
      <c r="H17" s="25" t="str">
        <f t="shared" si="2"/>
        <v/>
      </c>
      <c r="I17" s="24"/>
      <c r="J17" s="24"/>
      <c r="K17" s="26" t="str">
        <f t="shared" si="3"/>
        <v/>
      </c>
      <c r="L17" s="27">
        <f>B17+'８月'!L17</f>
        <v>0</v>
      </c>
      <c r="M17" s="28">
        <f>I17+'８月'!M17</f>
        <v>0</v>
      </c>
      <c r="N17" s="28">
        <f>J17+'８月'!N17</f>
        <v>0</v>
      </c>
      <c r="O17" s="25" t="str">
        <f t="shared" si="4"/>
        <v/>
      </c>
      <c r="P17" s="83">
        <f t="shared" si="0"/>
        <v>0</v>
      </c>
      <c r="Q17" s="134">
        <v>8007</v>
      </c>
      <c r="R17" s="134">
        <v>0</v>
      </c>
    </row>
    <row r="18" spans="1:30" ht="30.75" customHeight="1" thickBot="1" x14ac:dyDescent="0.2">
      <c r="A18" s="145" t="s">
        <v>11</v>
      </c>
      <c r="B18" s="32"/>
      <c r="C18" s="33"/>
      <c r="D18" s="33"/>
      <c r="E18" s="84" t="str">
        <f t="shared" si="1"/>
        <v/>
      </c>
      <c r="F18" s="33"/>
      <c r="G18" s="33"/>
      <c r="H18" s="84" t="str">
        <f t="shared" si="2"/>
        <v/>
      </c>
      <c r="I18" s="33"/>
      <c r="J18" s="33"/>
      <c r="K18" s="36" t="str">
        <f t="shared" si="3"/>
        <v/>
      </c>
      <c r="L18" s="27">
        <f>B18+'８月'!L18</f>
        <v>0</v>
      </c>
      <c r="M18" s="28">
        <f>I18+'８月'!M18</f>
        <v>0</v>
      </c>
      <c r="N18" s="28">
        <f>J18+'８月'!N18</f>
        <v>0</v>
      </c>
      <c r="O18" s="84" t="str">
        <f t="shared" si="4"/>
        <v/>
      </c>
      <c r="P18" s="83" t="str">
        <f t="shared" si="0"/>
        <v/>
      </c>
      <c r="Q18" s="134">
        <v>0</v>
      </c>
      <c r="R18" s="134">
        <v>0</v>
      </c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</row>
    <row r="19" spans="1:30" ht="30.75" customHeight="1" thickTop="1" x14ac:dyDescent="0.15">
      <c r="A19" s="37" t="s">
        <v>15</v>
      </c>
      <c r="B19" s="38">
        <f>SUM(B3:B18)</f>
        <v>1</v>
      </c>
      <c r="C19" s="39">
        <f>SUM(C3:C18)</f>
        <v>25114</v>
      </c>
      <c r="D19" s="39">
        <f>SUM(D3:D18)</f>
        <v>24878</v>
      </c>
      <c r="E19" s="95">
        <f>IF(ISERROR(D19/C19),"",D19/C19)</f>
        <v>0.99060285099944256</v>
      </c>
      <c r="F19" s="39">
        <f>SUM(F3:F18)</f>
        <v>0</v>
      </c>
      <c r="G19" s="39">
        <f>SUM(G3:G18)</f>
        <v>0</v>
      </c>
      <c r="H19" s="95" t="str">
        <f>IF(ISERROR(G19/F19),"",G19/F19)</f>
        <v/>
      </c>
      <c r="I19" s="39">
        <f>C19+F19</f>
        <v>25114</v>
      </c>
      <c r="J19" s="39">
        <f>D19+G19</f>
        <v>24878</v>
      </c>
      <c r="K19" s="42">
        <f t="shared" si="3"/>
        <v>0.99060285099944256</v>
      </c>
      <c r="L19" s="43"/>
      <c r="M19" s="44"/>
      <c r="N19" s="44"/>
      <c r="O19" s="96"/>
      <c r="P19" s="45"/>
      <c r="Q19" s="135">
        <f>N23</f>
        <v>220536</v>
      </c>
      <c r="R19" s="136">
        <f>J20</f>
        <v>0</v>
      </c>
    </row>
    <row r="20" spans="1:30" s="63" customFormat="1" ht="30.75" customHeight="1" x14ac:dyDescent="0.15">
      <c r="A20" s="46" t="s">
        <v>23</v>
      </c>
      <c r="B20" s="90">
        <v>0</v>
      </c>
      <c r="C20" s="149">
        <v>0</v>
      </c>
      <c r="D20" s="149">
        <v>0</v>
      </c>
      <c r="E20" s="150" t="s">
        <v>43</v>
      </c>
      <c r="F20" s="51">
        <v>0</v>
      </c>
      <c r="G20" s="51">
        <v>0</v>
      </c>
      <c r="H20" s="50" t="s">
        <v>43</v>
      </c>
      <c r="I20" s="51">
        <v>0</v>
      </c>
      <c r="J20" s="51">
        <v>0</v>
      </c>
      <c r="K20" s="52" t="s">
        <v>43</v>
      </c>
      <c r="L20" s="53"/>
      <c r="M20" s="54"/>
      <c r="N20" s="54"/>
      <c r="O20" s="97"/>
      <c r="P20" s="55"/>
      <c r="Q20" s="82"/>
      <c r="R20" s="8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</row>
    <row r="21" spans="1:30" ht="30.75" customHeight="1" thickBot="1" x14ac:dyDescent="0.2">
      <c r="A21" s="56" t="s">
        <v>33</v>
      </c>
      <c r="B21" s="153" t="str">
        <f>IFERROR(B19/B20,"")</f>
        <v/>
      </c>
      <c r="C21" s="153" t="str">
        <f t="shared" ref="C21:J21" si="5">IFERROR(C19/C20,"")</f>
        <v/>
      </c>
      <c r="D21" s="153" t="str">
        <f t="shared" si="5"/>
        <v/>
      </c>
      <c r="E21" s="57"/>
      <c r="F21" s="153" t="str">
        <f t="shared" si="5"/>
        <v/>
      </c>
      <c r="G21" s="153" t="str">
        <f t="shared" si="5"/>
        <v/>
      </c>
      <c r="H21" s="57"/>
      <c r="I21" s="153" t="str">
        <f t="shared" si="5"/>
        <v/>
      </c>
      <c r="J21" s="153" t="str">
        <f t="shared" si="5"/>
        <v/>
      </c>
      <c r="K21" s="58"/>
      <c r="L21" s="59"/>
      <c r="M21" s="60"/>
      <c r="N21" s="60"/>
      <c r="O21" s="97"/>
      <c r="P21" s="89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</row>
    <row r="22" spans="1:30" ht="30.75" customHeight="1" x14ac:dyDescent="0.15">
      <c r="A22" s="64" t="s">
        <v>16</v>
      </c>
      <c r="B22" s="65">
        <f>B19+'８月'!B22</f>
        <v>13</v>
      </c>
      <c r="C22" s="66">
        <f>C19+'８月'!C22</f>
        <v>64496</v>
      </c>
      <c r="D22" s="66">
        <f>D19+'８月'!D22</f>
        <v>63958</v>
      </c>
      <c r="E22" s="67">
        <f>IF(ISERROR(D22/C22),"  ",(D22/C22))</f>
        <v>0.99165839741999506</v>
      </c>
      <c r="F22" s="66">
        <f>F19+'８月'!F22</f>
        <v>121717</v>
      </c>
      <c r="G22" s="66">
        <f>G19+'８月'!G22</f>
        <v>118538</v>
      </c>
      <c r="H22" s="67">
        <f>IF(ISERROR(G22/F22),"  ",(G22/F22))</f>
        <v>0.9738820378418791</v>
      </c>
      <c r="I22" s="68"/>
      <c r="J22" s="69"/>
      <c r="K22" s="70"/>
      <c r="L22" s="39">
        <f>SUM(L3:L18)</f>
        <v>13</v>
      </c>
      <c r="M22" s="39">
        <f>SUM(M3:M18)</f>
        <v>163150</v>
      </c>
      <c r="N22" s="39">
        <f>SUM(N3:N18)</f>
        <v>160050</v>
      </c>
      <c r="O22" s="115">
        <f>IF(ISERROR(N22/M22),"",N22/M22)</f>
        <v>0.9809990806006742</v>
      </c>
      <c r="P22" s="147">
        <f>N22/Q19</f>
        <v>0.72573185330286216</v>
      </c>
    </row>
    <row r="23" spans="1:30" s="63" customFormat="1" ht="30.75" customHeight="1" x14ac:dyDescent="0.15">
      <c r="A23" s="46" t="s">
        <v>24</v>
      </c>
      <c r="B23" s="47">
        <v>22</v>
      </c>
      <c r="C23" s="48">
        <v>68148</v>
      </c>
      <c r="D23" s="48">
        <v>66565</v>
      </c>
      <c r="E23" s="49">
        <v>0.97677114515466334</v>
      </c>
      <c r="F23" s="48">
        <v>157683</v>
      </c>
      <c r="G23" s="48">
        <v>153971</v>
      </c>
      <c r="H23" s="49">
        <v>0.97645909831751043</v>
      </c>
      <c r="I23" s="71"/>
      <c r="J23" s="72"/>
      <c r="K23" s="73"/>
      <c r="L23" s="74">
        <v>22</v>
      </c>
      <c r="M23" s="74">
        <v>225831</v>
      </c>
      <c r="N23" s="74">
        <v>220536</v>
      </c>
      <c r="O23" s="50">
        <v>0.97655326328094905</v>
      </c>
      <c r="P23" s="126"/>
      <c r="Q23" s="82"/>
      <c r="R23" s="8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</row>
    <row r="24" spans="1:30" ht="30.75" customHeight="1" thickBot="1" x14ac:dyDescent="0.2">
      <c r="A24" s="76" t="s">
        <v>30</v>
      </c>
      <c r="B24" s="77">
        <f>IFERROR(B22/B23,"")</f>
        <v>0.59090909090909094</v>
      </c>
      <c r="C24" s="77">
        <f>IFERROR(C22/C23,"")</f>
        <v>0.94641075306685452</v>
      </c>
      <c r="D24" s="77">
        <f>IFERROR(D22/D23,"")</f>
        <v>0.96083527379253364</v>
      </c>
      <c r="E24" s="57"/>
      <c r="F24" s="77">
        <f>IFERROR(F22/F23,"")</f>
        <v>0.77190946392445603</v>
      </c>
      <c r="G24" s="77">
        <f>IFERROR(G22/G23,"")</f>
        <v>0.7698722486702041</v>
      </c>
      <c r="H24" s="57"/>
      <c r="I24" s="78"/>
      <c r="J24" s="60"/>
      <c r="K24" s="79"/>
      <c r="L24" s="77">
        <f>IFERROR(L22/L23,"")</f>
        <v>0.59090909090909094</v>
      </c>
      <c r="M24" s="77">
        <f>IFERROR(M22/M23,"")</f>
        <v>0.72244288870881324</v>
      </c>
      <c r="N24" s="77">
        <f>IFERROR(N22/N23,"")</f>
        <v>0.72573185330286216</v>
      </c>
      <c r="O24" s="127"/>
      <c r="P24" s="81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</row>
  </sheetData>
  <phoneticPr fontId="2"/>
  <pageMargins left="0.39370078740157483" right="0.39370078740157483" top="0.98425196850393704" bottom="0.51181102362204722" header="0.51181102362204722" footer="0.19685039370078741"/>
  <pageSetup paperSize="9" scale="73" orientation="landscape" r:id="rId1"/>
  <headerFooter alignWithMargins="0">
    <oddHeader>&amp;A</oddHeader>
    <oddFooter>&amp;F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11111111">
    <pageSetUpPr fitToPage="1"/>
  </sheetPr>
  <dimension ref="A1:R24"/>
  <sheetViews>
    <sheetView showZeros="0" view="pageBreakPreview" zoomScale="85" zoomScaleNormal="85" zoomScaleSheetLayoutView="85" workbookViewId="0">
      <pane xSplit="1" ySplit="2" topLeftCell="B3" activePane="bottomRight" state="frozen"/>
      <selection pane="topRight"/>
      <selection pane="bottomLeft"/>
      <selection pane="bottomRight" activeCell="O8" sqref="O8"/>
    </sheetView>
  </sheetViews>
  <sheetFormatPr defaultRowHeight="18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5" width="10.125" style="82" customWidth="1"/>
    <col min="16" max="16" width="11" style="82" customWidth="1"/>
    <col min="17" max="17" width="8.75" style="82" customWidth="1"/>
    <col min="18" max="18" width="9" style="82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36</v>
      </c>
      <c r="R2" s="140" t="s">
        <v>39</v>
      </c>
    </row>
    <row r="3" spans="1:18" s="30" customFormat="1" ht="30.75" customHeight="1" x14ac:dyDescent="0.15">
      <c r="A3" s="144" t="s">
        <v>1</v>
      </c>
      <c r="B3" s="23"/>
      <c r="C3" s="24"/>
      <c r="D3" s="24"/>
      <c r="E3" s="25" t="str">
        <f>IF(ISERROR(D3/C3),"",D3/C3)</f>
        <v/>
      </c>
      <c r="F3" s="24"/>
      <c r="G3" s="24"/>
      <c r="H3" s="25" t="str">
        <f>IF(ISERROR(G3/F3),"",G3/F3)</f>
        <v/>
      </c>
      <c r="I3" s="24"/>
      <c r="J3" s="24"/>
      <c r="K3" s="26" t="str">
        <f>IF(ISERROR(J3/I3),"",J3/I3)</f>
        <v/>
      </c>
      <c r="L3" s="27">
        <f>B3+'９月'!L3</f>
        <v>5</v>
      </c>
      <c r="M3" s="28">
        <f>I3+'９月'!M3</f>
        <v>114384</v>
      </c>
      <c r="N3" s="28">
        <f>J3+'９月'!N3</f>
        <v>112259</v>
      </c>
      <c r="O3" s="25">
        <f>IF(ISERROR(N3/M3),"",N3/M3)</f>
        <v>0.98142222688487901</v>
      </c>
      <c r="P3" s="83">
        <f t="shared" ref="P3:P18" si="0">IF(ISERROR(N3/Q3),"",N3/Q3)</f>
        <v>1.2137026585795683</v>
      </c>
      <c r="Q3" s="134">
        <v>92493</v>
      </c>
      <c r="R3" s="134">
        <v>0</v>
      </c>
    </row>
    <row r="4" spans="1:18" s="30" customFormat="1" ht="30.75" customHeight="1" x14ac:dyDescent="0.15">
      <c r="A4" s="144" t="s">
        <v>41</v>
      </c>
      <c r="B4" s="23"/>
      <c r="C4" s="24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/>
      <c r="J4" s="24"/>
      <c r="K4" s="26" t="str">
        <f>IF(ISERROR(J4/I4),"",J4/I4)</f>
        <v/>
      </c>
      <c r="L4" s="27">
        <f>B4+'９月'!L4</f>
        <v>3</v>
      </c>
      <c r="M4" s="28">
        <f>I4+'９月'!M4</f>
        <v>12568</v>
      </c>
      <c r="N4" s="28">
        <f>J4+'９月'!N4</f>
        <v>12447</v>
      </c>
      <c r="O4" s="25">
        <f>IF(ISERROR(N4/M4),"",N4/M4)</f>
        <v>0.99037237428389557</v>
      </c>
      <c r="P4" s="83">
        <f t="shared" si="0"/>
        <v>2.2330462863293863</v>
      </c>
      <c r="Q4" s="134">
        <v>5574</v>
      </c>
      <c r="R4" s="134">
        <v>0</v>
      </c>
    </row>
    <row r="5" spans="1:18" s="30" customFormat="1" ht="30.75" customHeight="1" x14ac:dyDescent="0.15">
      <c r="A5" s="144" t="s">
        <v>44</v>
      </c>
      <c r="B5" s="23"/>
      <c r="C5" s="24"/>
      <c r="D5" s="24"/>
      <c r="E5" s="25" t="str">
        <f t="shared" ref="E5:E18" si="1">IF(ISERROR(D5/C5),"",D5/C5)</f>
        <v/>
      </c>
      <c r="F5" s="24"/>
      <c r="G5" s="24"/>
      <c r="H5" s="25" t="str">
        <f t="shared" ref="H5:H18" si="2">IF(ISERROR(G5/F5),"",G5/F5)</f>
        <v/>
      </c>
      <c r="I5" s="24"/>
      <c r="J5" s="24"/>
      <c r="K5" s="26" t="str">
        <f t="shared" ref="K5:K18" si="3">IF(ISERROR(J5/I5),"",J5/I5)</f>
        <v/>
      </c>
      <c r="L5" s="27">
        <f>B5+'９月'!L5</f>
        <v>0</v>
      </c>
      <c r="M5" s="28">
        <f>I5+'９月'!M5</f>
        <v>0</v>
      </c>
      <c r="N5" s="28">
        <f>J5+'９月'!N5</f>
        <v>0</v>
      </c>
      <c r="O5" s="25" t="str">
        <f t="shared" ref="O5:O18" si="4">IF(ISERROR(N5/M5),"",N5/M5)</f>
        <v/>
      </c>
      <c r="P5" s="83" t="str">
        <f t="shared" si="0"/>
        <v/>
      </c>
      <c r="Q5" s="134">
        <v>0</v>
      </c>
      <c r="R5" s="134">
        <v>0</v>
      </c>
    </row>
    <row r="6" spans="1:18" s="30" customFormat="1" ht="30.75" customHeight="1" x14ac:dyDescent="0.15">
      <c r="A6" s="144" t="s">
        <v>2</v>
      </c>
      <c r="B6" s="23">
        <v>3</v>
      </c>
      <c r="C6" s="24">
        <v>13378</v>
      </c>
      <c r="D6" s="24">
        <v>12944</v>
      </c>
      <c r="E6" s="25">
        <f>IF(ISERROR(D6/C6),"",D6/C6)</f>
        <v>0.96755867842726861</v>
      </c>
      <c r="F6" s="24">
        <v>659</v>
      </c>
      <c r="G6" s="24">
        <v>648</v>
      </c>
      <c r="H6" s="25">
        <f>IF(ISERROR(G6/F6),"",G6/F6)</f>
        <v>0.98330804248861914</v>
      </c>
      <c r="I6" s="24">
        <f>SUM(C6,F6)</f>
        <v>14037</v>
      </c>
      <c r="J6" s="24">
        <f>SUM(D6,G6)</f>
        <v>13592</v>
      </c>
      <c r="K6" s="26">
        <f>IF(ISERROR(J6/I6),"",J6/I6)</f>
        <v>0.96829806938804586</v>
      </c>
      <c r="L6" s="27">
        <f>B6+'９月'!L6</f>
        <v>3</v>
      </c>
      <c r="M6" s="28">
        <f>I6+'９月'!M6</f>
        <v>14037</v>
      </c>
      <c r="N6" s="28">
        <f>J6+'９月'!N6</f>
        <v>13592</v>
      </c>
      <c r="O6" s="25">
        <f t="shared" si="4"/>
        <v>0.96829806938804586</v>
      </c>
      <c r="P6" s="83">
        <f t="shared" si="0"/>
        <v>1.3118424862465012</v>
      </c>
      <c r="Q6" s="134">
        <v>10361</v>
      </c>
      <c r="R6" s="134">
        <v>0</v>
      </c>
    </row>
    <row r="7" spans="1:18" s="30" customFormat="1" ht="30.75" customHeight="1" x14ac:dyDescent="0.15">
      <c r="A7" s="144" t="s">
        <v>3</v>
      </c>
      <c r="B7" s="23">
        <v>2</v>
      </c>
      <c r="C7" s="24"/>
      <c r="D7" s="24"/>
      <c r="E7" s="25" t="str">
        <f t="shared" si="1"/>
        <v/>
      </c>
      <c r="F7" s="24">
        <v>2530</v>
      </c>
      <c r="G7" s="24">
        <v>2503</v>
      </c>
      <c r="H7" s="25">
        <f t="shared" si="2"/>
        <v>0.98932806324110667</v>
      </c>
      <c r="I7" s="24">
        <v>2530</v>
      </c>
      <c r="J7" s="24">
        <v>2503</v>
      </c>
      <c r="K7" s="26">
        <f t="shared" si="3"/>
        <v>0.98932806324110667</v>
      </c>
      <c r="L7" s="27">
        <f>B7+'９月'!L7</f>
        <v>2</v>
      </c>
      <c r="M7" s="28">
        <f>I7+'９月'!M7</f>
        <v>2530</v>
      </c>
      <c r="N7" s="28">
        <f>J7+'９月'!N7</f>
        <v>2503</v>
      </c>
      <c r="O7" s="25">
        <f t="shared" si="4"/>
        <v>0.98932806324110667</v>
      </c>
      <c r="P7" s="83">
        <f t="shared" si="0"/>
        <v>1.364032697547684</v>
      </c>
      <c r="Q7" s="134">
        <v>1835</v>
      </c>
      <c r="R7" s="134">
        <v>0</v>
      </c>
    </row>
    <row r="8" spans="1:18" s="30" customFormat="1" ht="30.75" customHeight="1" x14ac:dyDescent="0.15">
      <c r="A8" s="144" t="s">
        <v>27</v>
      </c>
      <c r="B8" s="23">
        <v>1</v>
      </c>
      <c r="C8" s="24">
        <v>3287</v>
      </c>
      <c r="D8" s="148" t="s">
        <v>49</v>
      </c>
      <c r="E8" s="165" t="s">
        <v>50</v>
      </c>
      <c r="F8" s="24"/>
      <c r="G8" s="24"/>
      <c r="H8" s="25" t="str">
        <f t="shared" si="2"/>
        <v/>
      </c>
      <c r="I8" s="24">
        <v>3287</v>
      </c>
      <c r="J8" s="148" t="s">
        <v>49</v>
      </c>
      <c r="K8" s="165" t="s">
        <v>50</v>
      </c>
      <c r="L8" s="27">
        <f>B8+'９月'!L8</f>
        <v>1</v>
      </c>
      <c r="M8" s="28">
        <f>I8+'９月'!M8</f>
        <v>3287</v>
      </c>
      <c r="N8" s="148" t="s">
        <v>49</v>
      </c>
      <c r="O8" s="165" t="s">
        <v>50</v>
      </c>
      <c r="P8" s="151" t="s">
        <v>45</v>
      </c>
      <c r="Q8" s="134">
        <v>1082</v>
      </c>
      <c r="R8" s="134">
        <v>0</v>
      </c>
    </row>
    <row r="9" spans="1:18" s="30" customFormat="1" ht="30.75" customHeight="1" x14ac:dyDescent="0.15">
      <c r="A9" s="144" t="s">
        <v>28</v>
      </c>
      <c r="B9" s="23"/>
      <c r="C9" s="24"/>
      <c r="D9" s="24"/>
      <c r="E9" s="25" t="str">
        <f t="shared" si="1"/>
        <v/>
      </c>
      <c r="F9" s="24"/>
      <c r="G9" s="24"/>
      <c r="H9" s="25" t="str">
        <f t="shared" si="2"/>
        <v/>
      </c>
      <c r="I9" s="24"/>
      <c r="J9" s="24"/>
      <c r="K9" s="26" t="str">
        <f t="shared" si="3"/>
        <v/>
      </c>
      <c r="L9" s="27">
        <f>B9+'９月'!L9</f>
        <v>0</v>
      </c>
      <c r="M9" s="28">
        <f>I9+'９月'!M9</f>
        <v>0</v>
      </c>
      <c r="N9" s="28">
        <f>J9+'９月'!N9</f>
        <v>0</v>
      </c>
      <c r="O9" s="25" t="str">
        <f t="shared" si="4"/>
        <v/>
      </c>
      <c r="P9" s="83" t="str">
        <f t="shared" si="0"/>
        <v/>
      </c>
      <c r="Q9" s="134">
        <v>0</v>
      </c>
      <c r="R9" s="134">
        <v>0</v>
      </c>
    </row>
    <row r="10" spans="1:18" s="30" customFormat="1" ht="30.75" customHeight="1" x14ac:dyDescent="0.15">
      <c r="A10" s="144" t="s">
        <v>4</v>
      </c>
      <c r="B10" s="23"/>
      <c r="C10" s="24"/>
      <c r="D10" s="24"/>
      <c r="E10" s="25" t="str">
        <f t="shared" si="1"/>
        <v/>
      </c>
      <c r="F10" s="24"/>
      <c r="G10" s="24"/>
      <c r="H10" s="25" t="str">
        <f t="shared" si="2"/>
        <v/>
      </c>
      <c r="I10" s="24"/>
      <c r="J10" s="24"/>
      <c r="K10" s="26" t="str">
        <f t="shared" si="3"/>
        <v/>
      </c>
      <c r="L10" s="27">
        <f>B10+'９月'!L10</f>
        <v>2</v>
      </c>
      <c r="M10" s="28">
        <f>I10+'９月'!M10</f>
        <v>7138</v>
      </c>
      <c r="N10" s="28">
        <f>J10+'９月'!N10</f>
        <v>7047</v>
      </c>
      <c r="O10" s="25">
        <f t="shared" si="4"/>
        <v>0.98725133090501538</v>
      </c>
      <c r="P10" s="83">
        <f t="shared" si="0"/>
        <v>0.51150468171590335</v>
      </c>
      <c r="Q10" s="134">
        <v>13777</v>
      </c>
      <c r="R10" s="134">
        <v>0</v>
      </c>
    </row>
    <row r="11" spans="1:18" s="30" customFormat="1" ht="30.75" customHeight="1" x14ac:dyDescent="0.15">
      <c r="A11" s="144" t="s">
        <v>5</v>
      </c>
      <c r="B11" s="23">
        <v>3</v>
      </c>
      <c r="C11" s="24"/>
      <c r="D11" s="24"/>
      <c r="E11" s="25" t="str">
        <f t="shared" si="1"/>
        <v/>
      </c>
      <c r="F11" s="24">
        <v>8584</v>
      </c>
      <c r="G11" s="24">
        <v>8502</v>
      </c>
      <c r="H11" s="25">
        <f t="shared" si="2"/>
        <v>0.99044734389561973</v>
      </c>
      <c r="I11" s="24">
        <v>8584</v>
      </c>
      <c r="J11" s="24">
        <v>8502</v>
      </c>
      <c r="K11" s="26">
        <f t="shared" si="3"/>
        <v>0.99044734389561973</v>
      </c>
      <c r="L11" s="27">
        <f>B11+'９月'!L11</f>
        <v>3</v>
      </c>
      <c r="M11" s="28">
        <f>I11+'９月'!M11</f>
        <v>8584</v>
      </c>
      <c r="N11" s="28">
        <f>J11+'９月'!N11</f>
        <v>8502</v>
      </c>
      <c r="O11" s="25">
        <f t="shared" si="4"/>
        <v>0.99044734389561973</v>
      </c>
      <c r="P11" s="83" t="str">
        <f t="shared" si="0"/>
        <v/>
      </c>
      <c r="Q11" s="134">
        <v>0</v>
      </c>
      <c r="R11" s="134">
        <v>0</v>
      </c>
    </row>
    <row r="12" spans="1:18" s="30" customFormat="1" ht="30.75" customHeight="1" x14ac:dyDescent="0.15">
      <c r="A12" s="144" t="s">
        <v>6</v>
      </c>
      <c r="B12" s="23"/>
      <c r="C12" s="24"/>
      <c r="D12" s="24"/>
      <c r="E12" s="25" t="str">
        <f t="shared" si="1"/>
        <v/>
      </c>
      <c r="F12" s="24"/>
      <c r="G12" s="24"/>
      <c r="H12" s="25" t="str">
        <f t="shared" si="2"/>
        <v/>
      </c>
      <c r="I12" s="24"/>
      <c r="J12" s="24"/>
      <c r="K12" s="26" t="str">
        <f t="shared" si="3"/>
        <v/>
      </c>
      <c r="L12" s="27">
        <f>B12+'９月'!L12</f>
        <v>0</v>
      </c>
      <c r="M12" s="28">
        <f>I12+'９月'!M12</f>
        <v>0</v>
      </c>
      <c r="N12" s="28">
        <f>J12+'９月'!N12</f>
        <v>0</v>
      </c>
      <c r="O12" s="25" t="str">
        <f t="shared" si="4"/>
        <v/>
      </c>
      <c r="P12" s="151" t="s">
        <v>45</v>
      </c>
      <c r="Q12" s="134">
        <v>23589</v>
      </c>
      <c r="R12" s="134">
        <v>11157</v>
      </c>
    </row>
    <row r="13" spans="1:18" s="30" customFormat="1" ht="30.75" customHeight="1" x14ac:dyDescent="0.15">
      <c r="A13" s="144" t="s">
        <v>26</v>
      </c>
      <c r="B13" s="23"/>
      <c r="C13" s="24"/>
      <c r="D13" s="24"/>
      <c r="E13" s="25" t="str">
        <f t="shared" si="1"/>
        <v/>
      </c>
      <c r="F13" s="24"/>
      <c r="G13" s="24"/>
      <c r="H13" s="25" t="str">
        <f t="shared" si="2"/>
        <v/>
      </c>
      <c r="I13" s="24"/>
      <c r="J13" s="24"/>
      <c r="K13" s="26" t="str">
        <f t="shared" si="3"/>
        <v/>
      </c>
      <c r="L13" s="27">
        <f>B13+'９月'!L13</f>
        <v>2</v>
      </c>
      <c r="M13" s="28">
        <f>I13+'９月'!M13</f>
        <v>23074</v>
      </c>
      <c r="N13" s="28">
        <f>J13+'９月'!N13</f>
        <v>22373</v>
      </c>
      <c r="O13" s="25">
        <f t="shared" si="4"/>
        <v>0.96961948513478369</v>
      </c>
      <c r="P13" s="83">
        <f t="shared" si="0"/>
        <v>0.26592103073668194</v>
      </c>
      <c r="Q13" s="134">
        <v>84134</v>
      </c>
      <c r="R13" s="134">
        <v>25335</v>
      </c>
    </row>
    <row r="14" spans="1:18" s="30" customFormat="1" ht="30.75" customHeight="1" x14ac:dyDescent="0.15">
      <c r="A14" s="144" t="s">
        <v>7</v>
      </c>
      <c r="B14" s="23">
        <v>1</v>
      </c>
      <c r="C14" s="24"/>
      <c r="D14" s="24"/>
      <c r="E14" s="25" t="str">
        <f t="shared" si="1"/>
        <v/>
      </c>
      <c r="F14" s="24">
        <v>5976</v>
      </c>
      <c r="G14" s="24">
        <v>5895</v>
      </c>
      <c r="H14" s="25">
        <f t="shared" si="2"/>
        <v>0.98644578313253017</v>
      </c>
      <c r="I14" s="24">
        <v>5976</v>
      </c>
      <c r="J14" s="24">
        <v>5895</v>
      </c>
      <c r="K14" s="26">
        <f t="shared" si="3"/>
        <v>0.98644578313253017</v>
      </c>
      <c r="L14" s="27">
        <f>B14+'９月'!L14</f>
        <v>2</v>
      </c>
      <c r="M14" s="28">
        <f>I14+'９月'!M14</f>
        <v>11962</v>
      </c>
      <c r="N14" s="28">
        <f>J14+'９月'!N14</f>
        <v>11819</v>
      </c>
      <c r="O14" s="25">
        <f t="shared" si="4"/>
        <v>0.98804547734492565</v>
      </c>
      <c r="P14" s="83">
        <f t="shared" si="0"/>
        <v>0.73065034619188918</v>
      </c>
      <c r="Q14" s="134">
        <v>16176</v>
      </c>
      <c r="R14" s="134">
        <v>0</v>
      </c>
    </row>
    <row r="15" spans="1:18" s="30" customFormat="1" ht="30.75" customHeight="1" x14ac:dyDescent="0.15">
      <c r="A15" s="144" t="s">
        <v>8</v>
      </c>
      <c r="B15" s="23"/>
      <c r="C15" s="24"/>
      <c r="D15" s="24"/>
      <c r="E15" s="25" t="str">
        <f t="shared" si="1"/>
        <v/>
      </c>
      <c r="F15" s="24"/>
      <c r="G15" s="24"/>
      <c r="H15" s="25" t="str">
        <f t="shared" si="2"/>
        <v/>
      </c>
      <c r="I15" s="24"/>
      <c r="J15" s="24"/>
      <c r="K15" s="26" t="str">
        <f t="shared" si="3"/>
        <v/>
      </c>
      <c r="L15" s="27">
        <f>B15+'９月'!L15</f>
        <v>0</v>
      </c>
      <c r="M15" s="28">
        <f>I15+'９月'!M15</f>
        <v>0</v>
      </c>
      <c r="N15" s="28">
        <f>J15+'９月'!N15</f>
        <v>0</v>
      </c>
      <c r="O15" s="25" t="str">
        <f t="shared" si="4"/>
        <v/>
      </c>
      <c r="P15" s="83" t="str">
        <f t="shared" si="0"/>
        <v/>
      </c>
      <c r="Q15" s="134">
        <v>0</v>
      </c>
      <c r="R15" s="134">
        <v>0</v>
      </c>
    </row>
    <row r="16" spans="1:18" s="30" customFormat="1" ht="30.75" customHeight="1" x14ac:dyDescent="0.15">
      <c r="A16" s="144" t="s">
        <v>9</v>
      </c>
      <c r="B16" s="23"/>
      <c r="C16" s="24"/>
      <c r="D16" s="24"/>
      <c r="E16" s="25" t="str">
        <f t="shared" si="1"/>
        <v/>
      </c>
      <c r="F16" s="24"/>
      <c r="G16" s="24"/>
      <c r="H16" s="25" t="str">
        <f t="shared" si="2"/>
        <v/>
      </c>
      <c r="I16" s="24"/>
      <c r="J16" s="24"/>
      <c r="K16" s="26" t="str">
        <f t="shared" si="3"/>
        <v/>
      </c>
      <c r="L16" s="27">
        <f>B16+'９月'!L16</f>
        <v>0</v>
      </c>
      <c r="M16" s="28">
        <f>I16+'９月'!M16</f>
        <v>0</v>
      </c>
      <c r="N16" s="28">
        <f>J16+'９月'!N16</f>
        <v>0</v>
      </c>
      <c r="O16" s="25" t="str">
        <f t="shared" si="4"/>
        <v/>
      </c>
      <c r="P16" s="83" t="str">
        <f t="shared" si="0"/>
        <v/>
      </c>
      <c r="Q16" s="134">
        <v>0</v>
      </c>
      <c r="R16" s="134">
        <v>0</v>
      </c>
    </row>
    <row r="17" spans="1:18" s="30" customFormat="1" ht="30.75" customHeight="1" x14ac:dyDescent="0.15">
      <c r="A17" s="144" t="s">
        <v>10</v>
      </c>
      <c r="B17" s="23">
        <v>1</v>
      </c>
      <c r="C17" s="24"/>
      <c r="D17" s="24"/>
      <c r="E17" s="25" t="str">
        <f t="shared" si="1"/>
        <v/>
      </c>
      <c r="F17" s="24">
        <v>3800</v>
      </c>
      <c r="G17" s="24">
        <v>3749</v>
      </c>
      <c r="H17" s="25">
        <f t="shared" si="2"/>
        <v>0.986578947368421</v>
      </c>
      <c r="I17" s="24">
        <v>3800</v>
      </c>
      <c r="J17" s="24">
        <v>3749</v>
      </c>
      <c r="K17" s="26">
        <f t="shared" si="3"/>
        <v>0.986578947368421</v>
      </c>
      <c r="L17" s="27">
        <f>B17+'９月'!L17</f>
        <v>1</v>
      </c>
      <c r="M17" s="28">
        <f>I17+'９月'!M17</f>
        <v>3800</v>
      </c>
      <c r="N17" s="28">
        <f>J17+'９月'!N17</f>
        <v>3749</v>
      </c>
      <c r="O17" s="25">
        <f t="shared" si="4"/>
        <v>0.986578947368421</v>
      </c>
      <c r="P17" s="83">
        <f t="shared" si="0"/>
        <v>0.32874430024552787</v>
      </c>
      <c r="Q17" s="134">
        <v>11404</v>
      </c>
      <c r="R17" s="134">
        <v>3397</v>
      </c>
    </row>
    <row r="18" spans="1:18" s="30" customFormat="1" ht="30.75" customHeight="1" thickBot="1" x14ac:dyDescent="0.2">
      <c r="A18" s="145" t="s">
        <v>11</v>
      </c>
      <c r="B18" s="32"/>
      <c r="C18" s="33"/>
      <c r="D18" s="33"/>
      <c r="E18" s="25" t="str">
        <f t="shared" si="1"/>
        <v/>
      </c>
      <c r="F18" s="33"/>
      <c r="G18" s="33"/>
      <c r="H18" s="34" t="str">
        <f t="shared" si="2"/>
        <v/>
      </c>
      <c r="I18" s="33"/>
      <c r="J18" s="33"/>
      <c r="K18" s="36" t="str">
        <f t="shared" si="3"/>
        <v/>
      </c>
      <c r="L18" s="108">
        <f>B18+'９月'!L18</f>
        <v>0</v>
      </c>
      <c r="M18" s="109">
        <f>I18+'９月'!M18</f>
        <v>0</v>
      </c>
      <c r="N18" s="109">
        <f>J18+'９月'!N18</f>
        <v>0</v>
      </c>
      <c r="O18" s="84" t="str">
        <f t="shared" si="4"/>
        <v/>
      </c>
      <c r="P18" s="83" t="str">
        <f t="shared" si="0"/>
        <v/>
      </c>
      <c r="Q18" s="134">
        <v>0</v>
      </c>
      <c r="R18" s="134">
        <v>0</v>
      </c>
    </row>
    <row r="19" spans="1:18" ht="30.75" customHeight="1" thickTop="1" x14ac:dyDescent="0.15">
      <c r="A19" s="37" t="s">
        <v>15</v>
      </c>
      <c r="B19" s="38">
        <f>SUM(B3:B18)</f>
        <v>11</v>
      </c>
      <c r="C19" s="39">
        <f>SUM(C3:C18)</f>
        <v>16665</v>
      </c>
      <c r="D19" s="39">
        <f>SUM(D3:D18)</f>
        <v>12944</v>
      </c>
      <c r="E19" s="40">
        <f>IF(ISERROR(D19/C19),"",D19/C19)</f>
        <v>0.77671767176717676</v>
      </c>
      <c r="F19" s="39">
        <f>SUM(F3:F18)</f>
        <v>21549</v>
      </c>
      <c r="G19" s="39">
        <f>SUM(G3:G18)</f>
        <v>21297</v>
      </c>
      <c r="H19" s="40">
        <f>IF(ISERROR(G19/F19),"",G19/F19)</f>
        <v>0.98830572184324095</v>
      </c>
      <c r="I19" s="39">
        <f>SUM(I3:I18)</f>
        <v>38214</v>
      </c>
      <c r="J19" s="39">
        <f>SUM(J3:J18)</f>
        <v>34241</v>
      </c>
      <c r="K19" s="42">
        <f>IF(ISERROR(J19/I19),"",J19/I19)</f>
        <v>0.89603286753545819</v>
      </c>
      <c r="L19" s="43"/>
      <c r="M19" s="44"/>
      <c r="N19" s="44"/>
      <c r="O19" s="44"/>
      <c r="P19" s="45"/>
      <c r="Q19" s="135">
        <f>N23</f>
        <v>260425</v>
      </c>
      <c r="R19" s="136">
        <f>J20</f>
        <v>39889</v>
      </c>
    </row>
    <row r="20" spans="1:18" ht="30.75" customHeight="1" x14ac:dyDescent="0.15">
      <c r="A20" s="46" t="s">
        <v>23</v>
      </c>
      <c r="B20" s="90">
        <v>3</v>
      </c>
      <c r="C20" s="51">
        <v>11679</v>
      </c>
      <c r="D20" s="51">
        <v>11157</v>
      </c>
      <c r="E20" s="91">
        <v>0.95530439249935784</v>
      </c>
      <c r="F20" s="51">
        <v>29563</v>
      </c>
      <c r="G20" s="51">
        <v>28732</v>
      </c>
      <c r="H20" s="50">
        <v>0.97189053884923726</v>
      </c>
      <c r="I20" s="51">
        <v>41242</v>
      </c>
      <c r="J20" s="51">
        <v>39889</v>
      </c>
      <c r="K20" s="52">
        <v>0.96719363755394983</v>
      </c>
      <c r="L20" s="53"/>
      <c r="M20" s="54"/>
      <c r="N20" s="54"/>
      <c r="O20" s="54"/>
      <c r="P20" s="55"/>
    </row>
    <row r="21" spans="1:18" s="63" customFormat="1" ht="30.75" customHeight="1" thickBot="1" x14ac:dyDescent="0.2">
      <c r="A21" s="56" t="s">
        <v>33</v>
      </c>
      <c r="B21" s="34">
        <f>IFERROR(B19/B20,"")</f>
        <v>3.6666666666666665</v>
      </c>
      <c r="C21" s="34">
        <f t="shared" ref="C21:J21" si="5">IFERROR(C19/C20,"")</f>
        <v>1.4269201130233753</v>
      </c>
      <c r="D21" s="34">
        <f t="shared" si="5"/>
        <v>1.1601685040781573</v>
      </c>
      <c r="E21" s="57"/>
      <c r="F21" s="34">
        <f t="shared" si="5"/>
        <v>0.72891790413692792</v>
      </c>
      <c r="G21" s="34">
        <f t="shared" si="5"/>
        <v>0.74122929138243077</v>
      </c>
      <c r="H21" s="57"/>
      <c r="I21" s="34">
        <f t="shared" si="5"/>
        <v>0.92657970030551384</v>
      </c>
      <c r="J21" s="34">
        <f t="shared" si="5"/>
        <v>0.8584070796460177</v>
      </c>
      <c r="K21" s="58"/>
      <c r="L21" s="130"/>
      <c r="M21" s="131"/>
      <c r="N21" s="131"/>
      <c r="O21" s="131"/>
      <c r="P21" s="132"/>
      <c r="Q21" s="82"/>
      <c r="R21" s="82"/>
    </row>
    <row r="22" spans="1:18" ht="30.75" customHeight="1" x14ac:dyDescent="0.15">
      <c r="A22" s="64" t="s">
        <v>16</v>
      </c>
      <c r="B22" s="65">
        <f>B19+'９月'!B22</f>
        <v>24</v>
      </c>
      <c r="C22" s="66">
        <f>C19+'９月'!C22</f>
        <v>81161</v>
      </c>
      <c r="D22" s="66">
        <f>D19+'９月'!D22</f>
        <v>76902</v>
      </c>
      <c r="E22" s="67">
        <f>IF(ISERROR(D22/C22),"  ",(D22/C22))</f>
        <v>0.94752405712103105</v>
      </c>
      <c r="F22" s="66">
        <f>F19+'９月'!F22</f>
        <v>143266</v>
      </c>
      <c r="G22" s="66">
        <f>G19+'９月'!G22</f>
        <v>139835</v>
      </c>
      <c r="H22" s="67">
        <f>IF(ISERROR(G22/F22),"  ",(G22/F22))</f>
        <v>0.97605154049111442</v>
      </c>
      <c r="I22" s="68"/>
      <c r="J22" s="69"/>
      <c r="K22" s="70"/>
      <c r="L22" s="116">
        <f>SUM(L3:L18)</f>
        <v>24</v>
      </c>
      <c r="M22" s="66">
        <f>SUM(M3:M18)</f>
        <v>201364</v>
      </c>
      <c r="N22" s="66">
        <f>SUM(N3:N18)</f>
        <v>194291</v>
      </c>
      <c r="O22" s="115">
        <f>IF(ISERROR(N22/M22),"",N22/M22)</f>
        <v>0.96487455553127666</v>
      </c>
      <c r="P22" s="6">
        <f>N22/Q19</f>
        <v>0.74605356628587882</v>
      </c>
    </row>
    <row r="23" spans="1:18" ht="30.75" customHeight="1" x14ac:dyDescent="0.15">
      <c r="A23" s="46" t="s">
        <v>24</v>
      </c>
      <c r="B23" s="47">
        <v>25</v>
      </c>
      <c r="C23" s="48">
        <v>79827</v>
      </c>
      <c r="D23" s="48">
        <v>77722</v>
      </c>
      <c r="E23" s="49">
        <v>0.97363047590414276</v>
      </c>
      <c r="F23" s="48">
        <v>187246</v>
      </c>
      <c r="G23" s="48">
        <v>182703</v>
      </c>
      <c r="H23" s="49">
        <v>0.97573779947235184</v>
      </c>
      <c r="I23" s="71"/>
      <c r="J23" s="72"/>
      <c r="K23" s="73"/>
      <c r="L23" s="123">
        <v>25</v>
      </c>
      <c r="M23" s="74">
        <v>267073</v>
      </c>
      <c r="N23" s="74">
        <v>260425</v>
      </c>
      <c r="O23" s="50">
        <v>0.97510792929274015</v>
      </c>
      <c r="P23" s="128"/>
    </row>
    <row r="24" spans="1:18" s="63" customFormat="1" ht="30.75" customHeight="1" thickBot="1" x14ac:dyDescent="0.2">
      <c r="A24" s="76" t="s">
        <v>31</v>
      </c>
      <c r="B24" s="77">
        <f>IFERROR(B22/B23,"")</f>
        <v>0.96</v>
      </c>
      <c r="C24" s="77">
        <f>IFERROR(C22/C23,"")</f>
        <v>1.0167111378355693</v>
      </c>
      <c r="D24" s="77">
        <f>IFERROR(D22/D23,"")</f>
        <v>0.98944957669643085</v>
      </c>
      <c r="E24" s="57"/>
      <c r="F24" s="77">
        <f>IFERROR(F22/F23,"")</f>
        <v>0.76512181835660042</v>
      </c>
      <c r="G24" s="77">
        <f>IFERROR(G22/G23,"")</f>
        <v>0.76536783741919945</v>
      </c>
      <c r="H24" s="57"/>
      <c r="I24" s="78"/>
      <c r="J24" s="60"/>
      <c r="K24" s="79"/>
      <c r="L24" s="120">
        <f>IFERROR(L22/L23,"")</f>
        <v>0.96</v>
      </c>
      <c r="M24" s="77">
        <f>IFERROR(M22/M23,"")</f>
        <v>0.75396614408794604</v>
      </c>
      <c r="N24" s="77">
        <f>IFERROR(N22/N23,"")</f>
        <v>0.74605356628587882</v>
      </c>
      <c r="O24" s="57"/>
      <c r="P24" s="58"/>
      <c r="Q24" s="82"/>
      <c r="R24" s="82"/>
    </row>
  </sheetData>
  <phoneticPr fontId="2"/>
  <pageMargins left="0.27559055118110237" right="0.78740157480314965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111111111">
    <pageSetUpPr fitToPage="1"/>
  </sheetPr>
  <dimension ref="A1:R24"/>
  <sheetViews>
    <sheetView showZeros="0" view="pageBreakPreview" zoomScale="85" zoomScaleNormal="85" zoomScaleSheetLayoutView="85" workbookViewId="0">
      <pane xSplit="2" ySplit="2" topLeftCell="C3" activePane="bottomRight" state="frozen"/>
      <selection pane="topRight"/>
      <selection pane="bottomLeft"/>
      <selection pane="bottomRight" activeCell="L3" sqref="L3"/>
    </sheetView>
  </sheetViews>
  <sheetFormatPr defaultRowHeight="27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5" width="10.125" style="82" customWidth="1"/>
    <col min="16" max="16" width="11" style="82" customWidth="1"/>
    <col min="17" max="18" width="9" style="82"/>
    <col min="19" max="16384" width="9" style="12"/>
  </cols>
  <sheetData>
    <row r="1" spans="1:18" ht="27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36</v>
      </c>
      <c r="R2" s="140" t="s">
        <v>39</v>
      </c>
    </row>
    <row r="3" spans="1:18" s="30" customFormat="1" ht="30.75" customHeight="1" x14ac:dyDescent="0.15">
      <c r="A3" s="144" t="s">
        <v>1</v>
      </c>
      <c r="B3" s="23">
        <v>1</v>
      </c>
      <c r="C3" s="24"/>
      <c r="D3" s="24"/>
      <c r="E3" s="25" t="str">
        <f>IF(ISERROR(D3/C3),"",D3/C3)</f>
        <v/>
      </c>
      <c r="F3" s="24">
        <v>25600</v>
      </c>
      <c r="G3" s="24">
        <v>24401</v>
      </c>
      <c r="H3" s="25">
        <f>IF(ISERROR(G3/F3),"",G3/F3)</f>
        <v>0.95316406249999996</v>
      </c>
      <c r="I3" s="24">
        <v>25600</v>
      </c>
      <c r="J3" s="24">
        <v>24401</v>
      </c>
      <c r="K3" s="26">
        <f>IF(ISERROR(J3/I3),"",J3/I3)</f>
        <v>0.95316406249999996</v>
      </c>
      <c r="L3" s="27">
        <f>B3+'１０月'!L3</f>
        <v>6</v>
      </c>
      <c r="M3" s="28">
        <f>I3+'１０月'!M3</f>
        <v>139984</v>
      </c>
      <c r="N3" s="28">
        <f>J3+'１０月'!N3</f>
        <v>136660</v>
      </c>
      <c r="O3" s="29">
        <f>IF(ISERROR(N3/M3),"",N3/M3)</f>
        <v>0.97625442907760884</v>
      </c>
      <c r="P3" s="83">
        <f t="shared" ref="P3:P18" si="0">IF(ISERROR(N3/Q3),"",N3/Q3)</f>
        <v>1.1863980067541171</v>
      </c>
      <c r="Q3" s="134">
        <v>115189</v>
      </c>
      <c r="R3" s="134">
        <v>22696</v>
      </c>
    </row>
    <row r="4" spans="1:18" s="30" customFormat="1" ht="30.75" customHeight="1" x14ac:dyDescent="0.15">
      <c r="A4" s="144" t="s">
        <v>41</v>
      </c>
      <c r="B4" s="23">
        <v>1</v>
      </c>
      <c r="C4" s="24">
        <v>2853</v>
      </c>
      <c r="D4" s="24">
        <v>2808</v>
      </c>
      <c r="E4" s="25">
        <f>IF(ISERROR(D4/C4),"",D4/C4)</f>
        <v>0.98422712933753942</v>
      </c>
      <c r="F4" s="24"/>
      <c r="G4" s="24"/>
      <c r="H4" s="25" t="str">
        <f>IF(ISERROR(G4/F4),"",G4/F4)</f>
        <v/>
      </c>
      <c r="I4" s="24">
        <v>2853</v>
      </c>
      <c r="J4" s="24">
        <v>2808</v>
      </c>
      <c r="K4" s="26">
        <f>IF(ISERROR(J4/I4),"",J4/I4)</f>
        <v>0.98422712933753942</v>
      </c>
      <c r="L4" s="27">
        <f>B4+'１０月'!L4</f>
        <v>4</v>
      </c>
      <c r="M4" s="28">
        <f>I4+'１０月'!M4</f>
        <v>15421</v>
      </c>
      <c r="N4" s="28">
        <f>J4+'１０月'!N4</f>
        <v>15255</v>
      </c>
      <c r="O4" s="29">
        <f>IF(ISERROR(N4/M4),"",N4/M4)</f>
        <v>0.98923545814149538</v>
      </c>
      <c r="P4" s="83">
        <f t="shared" si="0"/>
        <v>2.7368137782561894</v>
      </c>
      <c r="Q4" s="134">
        <v>5574</v>
      </c>
      <c r="R4" s="134">
        <v>0</v>
      </c>
    </row>
    <row r="5" spans="1:18" s="30" customFormat="1" ht="30.75" customHeight="1" x14ac:dyDescent="0.15">
      <c r="A5" s="144" t="s">
        <v>44</v>
      </c>
      <c r="B5" s="23"/>
      <c r="C5" s="24"/>
      <c r="D5" s="24"/>
      <c r="E5" s="25" t="str">
        <f t="shared" ref="E5:E18" si="1">IF(ISERROR(D5/C5),"",D5/C5)</f>
        <v/>
      </c>
      <c r="F5" s="24"/>
      <c r="G5" s="24"/>
      <c r="H5" s="25" t="str">
        <f t="shared" ref="H5:H18" si="2">IF(ISERROR(G5/F5),"",G5/F5)</f>
        <v/>
      </c>
      <c r="I5" s="24"/>
      <c r="J5" s="24"/>
      <c r="K5" s="26" t="str">
        <f t="shared" ref="K5:K19" si="3">IF(ISERROR(J5/I5),"",J5/I5)</f>
        <v/>
      </c>
      <c r="L5" s="27">
        <f>B5+'１０月'!L5</f>
        <v>0</v>
      </c>
      <c r="M5" s="28">
        <f>I5+'１０月'!M5</f>
        <v>0</v>
      </c>
      <c r="N5" s="28">
        <f>J5+'１０月'!N5</f>
        <v>0</v>
      </c>
      <c r="O5" s="29" t="str">
        <f t="shared" ref="O5:O18" si="4">IF(ISERROR(N5/M5),"",N5/M5)</f>
        <v/>
      </c>
      <c r="P5" s="83" t="str">
        <f t="shared" si="0"/>
        <v/>
      </c>
      <c r="Q5" s="134">
        <v>0</v>
      </c>
      <c r="R5" s="134">
        <v>0</v>
      </c>
    </row>
    <row r="6" spans="1:18" s="30" customFormat="1" ht="30.75" customHeight="1" x14ac:dyDescent="0.15">
      <c r="A6" s="144" t="s">
        <v>2</v>
      </c>
      <c r="B6" s="23"/>
      <c r="C6" s="24"/>
      <c r="D6" s="24"/>
      <c r="E6" s="25" t="str">
        <f>IF(ISERROR(D6/C6),"",D6/C6)</f>
        <v/>
      </c>
      <c r="F6" s="24"/>
      <c r="G6" s="24"/>
      <c r="H6" s="25" t="str">
        <f>IF(ISERROR(G6/F6),"",G6/F6)</f>
        <v/>
      </c>
      <c r="I6" s="24"/>
      <c r="J6" s="24"/>
      <c r="K6" s="26" t="str">
        <f>IF(ISERROR(J6/I6),"",J6/I6)</f>
        <v/>
      </c>
      <c r="L6" s="27">
        <f>B6+'１０月'!L6</f>
        <v>3</v>
      </c>
      <c r="M6" s="28">
        <f>I6+'１０月'!M6</f>
        <v>14037</v>
      </c>
      <c r="N6" s="28">
        <f>J6+'１０月'!N6</f>
        <v>13592</v>
      </c>
      <c r="O6" s="29">
        <f t="shared" si="4"/>
        <v>0.96829806938804586</v>
      </c>
      <c r="P6" s="83">
        <f t="shared" si="0"/>
        <v>1.3118424862465012</v>
      </c>
      <c r="Q6" s="134">
        <v>10361</v>
      </c>
      <c r="R6" s="134">
        <v>0</v>
      </c>
    </row>
    <row r="7" spans="1:18" s="30" customFormat="1" ht="30.75" customHeight="1" x14ac:dyDescent="0.15">
      <c r="A7" s="144" t="s">
        <v>3</v>
      </c>
      <c r="B7" s="23"/>
      <c r="C7" s="24"/>
      <c r="D7" s="24"/>
      <c r="E7" s="25" t="str">
        <f t="shared" si="1"/>
        <v/>
      </c>
      <c r="F7" s="24"/>
      <c r="G7" s="148"/>
      <c r="H7" s="25" t="str">
        <f t="shared" si="2"/>
        <v/>
      </c>
      <c r="I7" s="24"/>
      <c r="J7" s="24"/>
      <c r="K7" s="26" t="str">
        <f>IF(ISERROR(J7/I7),"",J7/I7)</f>
        <v/>
      </c>
      <c r="L7" s="27">
        <f>B7+'１０月'!L7</f>
        <v>2</v>
      </c>
      <c r="M7" s="28">
        <f>I7+'１０月'!M7</f>
        <v>2530</v>
      </c>
      <c r="N7" s="28">
        <f>J7+'１０月'!N7</f>
        <v>2503</v>
      </c>
      <c r="O7" s="29">
        <f t="shared" si="4"/>
        <v>0.98932806324110667</v>
      </c>
      <c r="P7" s="83">
        <f>IF(ISERROR(N7/Q7),"",N7/Q7)</f>
        <v>1.364032697547684</v>
      </c>
      <c r="Q7" s="134">
        <v>1835</v>
      </c>
      <c r="R7" s="134">
        <v>0</v>
      </c>
    </row>
    <row r="8" spans="1:18" s="30" customFormat="1" ht="30.75" customHeight="1" x14ac:dyDescent="0.15">
      <c r="A8" s="144" t="s">
        <v>27</v>
      </c>
      <c r="B8" s="23"/>
      <c r="C8" s="24"/>
      <c r="D8" s="24"/>
      <c r="E8" s="25" t="str">
        <f t="shared" si="1"/>
        <v/>
      </c>
      <c r="F8" s="24"/>
      <c r="G8" s="24"/>
      <c r="H8" s="25" t="str">
        <f t="shared" si="2"/>
        <v/>
      </c>
      <c r="I8" s="24"/>
      <c r="J8" s="24"/>
      <c r="K8" s="26" t="str">
        <f t="shared" si="3"/>
        <v/>
      </c>
      <c r="L8" s="27">
        <f>B8+'１０月'!L8</f>
        <v>1</v>
      </c>
      <c r="M8" s="28">
        <f>I8+'１０月'!M8</f>
        <v>3287</v>
      </c>
      <c r="N8" s="148" t="s">
        <v>49</v>
      </c>
      <c r="O8" s="165" t="s">
        <v>50</v>
      </c>
      <c r="P8" s="151" t="s">
        <v>45</v>
      </c>
      <c r="Q8" s="134">
        <v>1082</v>
      </c>
      <c r="R8" s="134">
        <v>0</v>
      </c>
    </row>
    <row r="9" spans="1:18" s="30" customFormat="1" ht="30.75" customHeight="1" x14ac:dyDescent="0.15">
      <c r="A9" s="144" t="s">
        <v>28</v>
      </c>
      <c r="B9" s="23"/>
      <c r="C9" s="24"/>
      <c r="D9" s="24"/>
      <c r="E9" s="25" t="str">
        <f t="shared" si="1"/>
        <v/>
      </c>
      <c r="F9" s="24"/>
      <c r="G9" s="24"/>
      <c r="H9" s="25" t="str">
        <f t="shared" si="2"/>
        <v/>
      </c>
      <c r="I9" s="24"/>
      <c r="J9" s="24"/>
      <c r="K9" s="26" t="str">
        <f t="shared" si="3"/>
        <v/>
      </c>
      <c r="L9" s="27">
        <f>B9+'１０月'!L9</f>
        <v>0</v>
      </c>
      <c r="M9" s="28">
        <f>I9+'１０月'!M9</f>
        <v>0</v>
      </c>
      <c r="N9" s="28">
        <f>J9+'１０月'!N9</f>
        <v>0</v>
      </c>
      <c r="O9" s="29" t="str">
        <f t="shared" si="4"/>
        <v/>
      </c>
      <c r="P9" s="83" t="str">
        <f t="shared" si="0"/>
        <v/>
      </c>
      <c r="Q9" s="134">
        <v>0</v>
      </c>
      <c r="R9" s="134">
        <v>0</v>
      </c>
    </row>
    <row r="10" spans="1:18" s="30" customFormat="1" ht="30.75" customHeight="1" x14ac:dyDescent="0.15">
      <c r="A10" s="144" t="s">
        <v>4</v>
      </c>
      <c r="B10" s="23"/>
      <c r="C10" s="24"/>
      <c r="D10" s="24"/>
      <c r="E10" s="25" t="str">
        <f t="shared" si="1"/>
        <v/>
      </c>
      <c r="F10" s="24"/>
      <c r="G10" s="24"/>
      <c r="H10" s="25" t="str">
        <f t="shared" si="2"/>
        <v/>
      </c>
      <c r="I10" s="24"/>
      <c r="J10" s="24"/>
      <c r="K10" s="26" t="str">
        <f t="shared" si="3"/>
        <v/>
      </c>
      <c r="L10" s="27">
        <f>B10+'１０月'!L10</f>
        <v>2</v>
      </c>
      <c r="M10" s="28">
        <f>I10+'１０月'!M10</f>
        <v>7138</v>
      </c>
      <c r="N10" s="28">
        <f>J10+'１０月'!N10</f>
        <v>7047</v>
      </c>
      <c r="O10" s="29">
        <f t="shared" si="4"/>
        <v>0.98725133090501538</v>
      </c>
      <c r="P10" s="83">
        <f t="shared" si="0"/>
        <v>0.51150468171590335</v>
      </c>
      <c r="Q10" s="134">
        <v>13777</v>
      </c>
      <c r="R10" s="134">
        <v>0</v>
      </c>
    </row>
    <row r="11" spans="1:18" s="30" customFormat="1" ht="30.75" customHeight="1" x14ac:dyDescent="0.15">
      <c r="A11" s="144" t="s">
        <v>5</v>
      </c>
      <c r="B11" s="23"/>
      <c r="C11" s="24"/>
      <c r="D11" s="24"/>
      <c r="E11" s="25" t="str">
        <f t="shared" si="1"/>
        <v/>
      </c>
      <c r="F11" s="24"/>
      <c r="G11" s="24"/>
      <c r="H11" s="25" t="str">
        <f t="shared" si="2"/>
        <v/>
      </c>
      <c r="I11" s="24"/>
      <c r="J11" s="24"/>
      <c r="K11" s="26" t="str">
        <f t="shared" si="3"/>
        <v/>
      </c>
      <c r="L11" s="27">
        <f>B11+'１０月'!L11</f>
        <v>3</v>
      </c>
      <c r="M11" s="28">
        <f>I11+'１０月'!M11</f>
        <v>8584</v>
      </c>
      <c r="N11" s="28">
        <f>J11+'１０月'!N11</f>
        <v>8502</v>
      </c>
      <c r="O11" s="29">
        <f t="shared" si="4"/>
        <v>0.99044734389561973</v>
      </c>
      <c r="P11" s="164" t="s">
        <v>46</v>
      </c>
      <c r="Q11" s="134">
        <v>0</v>
      </c>
      <c r="R11" s="134">
        <v>0</v>
      </c>
    </row>
    <row r="12" spans="1:18" s="30" customFormat="1" ht="30.75" customHeight="1" x14ac:dyDescent="0.15">
      <c r="A12" s="144" t="s">
        <v>6</v>
      </c>
      <c r="B12" s="23"/>
      <c r="C12" s="24"/>
      <c r="D12" s="24"/>
      <c r="E12" s="25" t="str">
        <f t="shared" si="1"/>
        <v/>
      </c>
      <c r="F12" s="24"/>
      <c r="G12" s="24"/>
      <c r="H12" s="25" t="str">
        <f t="shared" si="2"/>
        <v/>
      </c>
      <c r="I12" s="24"/>
      <c r="J12" s="24"/>
      <c r="K12" s="26" t="str">
        <f t="shared" si="3"/>
        <v/>
      </c>
      <c r="L12" s="27">
        <f>B12+'１０月'!L12</f>
        <v>0</v>
      </c>
      <c r="M12" s="28">
        <f>I12+'１０月'!M12</f>
        <v>0</v>
      </c>
      <c r="N12" s="28">
        <f>J12+'１０月'!N12</f>
        <v>0</v>
      </c>
      <c r="O12" s="29" t="str">
        <f t="shared" si="4"/>
        <v/>
      </c>
      <c r="P12" s="151" t="s">
        <v>45</v>
      </c>
      <c r="Q12" s="134">
        <v>23589</v>
      </c>
      <c r="R12" s="134">
        <v>0</v>
      </c>
    </row>
    <row r="13" spans="1:18" s="30" customFormat="1" ht="30.75" customHeight="1" x14ac:dyDescent="0.15">
      <c r="A13" s="144" t="s">
        <v>26</v>
      </c>
      <c r="B13" s="23"/>
      <c r="C13" s="24"/>
      <c r="D13" s="24"/>
      <c r="E13" s="25" t="str">
        <f t="shared" si="1"/>
        <v/>
      </c>
      <c r="F13" s="24"/>
      <c r="G13" s="24"/>
      <c r="H13" s="25" t="str">
        <f t="shared" si="2"/>
        <v/>
      </c>
      <c r="I13" s="24"/>
      <c r="J13" s="24"/>
      <c r="K13" s="26" t="str">
        <f t="shared" si="3"/>
        <v/>
      </c>
      <c r="L13" s="27">
        <f>B13+'１０月'!L13</f>
        <v>2</v>
      </c>
      <c r="M13" s="28">
        <f>I13+'１０月'!M13</f>
        <v>23074</v>
      </c>
      <c r="N13" s="28">
        <f>J13+'１０月'!N13</f>
        <v>22373</v>
      </c>
      <c r="O13" s="29">
        <f t="shared" si="4"/>
        <v>0.96961948513478369</v>
      </c>
      <c r="P13" s="83">
        <f t="shared" si="0"/>
        <v>0.26592103073668194</v>
      </c>
      <c r="Q13" s="134">
        <v>84134</v>
      </c>
      <c r="R13" s="134">
        <v>0</v>
      </c>
    </row>
    <row r="14" spans="1:18" s="30" customFormat="1" ht="30.75" customHeight="1" x14ac:dyDescent="0.15">
      <c r="A14" s="144" t="s">
        <v>7</v>
      </c>
      <c r="B14" s="23"/>
      <c r="C14" s="24"/>
      <c r="D14" s="24"/>
      <c r="E14" s="25" t="str">
        <f t="shared" si="1"/>
        <v/>
      </c>
      <c r="F14" s="24"/>
      <c r="G14" s="24"/>
      <c r="H14" s="25" t="str">
        <f t="shared" si="2"/>
        <v/>
      </c>
      <c r="I14" s="24"/>
      <c r="J14" s="24"/>
      <c r="K14" s="26" t="str">
        <f t="shared" si="3"/>
        <v/>
      </c>
      <c r="L14" s="27">
        <f>B14+'１０月'!L14</f>
        <v>2</v>
      </c>
      <c r="M14" s="28">
        <f>I14+'１０月'!M14</f>
        <v>11962</v>
      </c>
      <c r="N14" s="28">
        <f>J14+'１０月'!N14</f>
        <v>11819</v>
      </c>
      <c r="O14" s="29">
        <f t="shared" si="4"/>
        <v>0.98804547734492565</v>
      </c>
      <c r="P14" s="83">
        <f t="shared" si="0"/>
        <v>0.73065034619188918</v>
      </c>
      <c r="Q14" s="134">
        <v>16176</v>
      </c>
      <c r="R14" s="134">
        <v>0</v>
      </c>
    </row>
    <row r="15" spans="1:18" s="30" customFormat="1" ht="30.75" customHeight="1" x14ac:dyDescent="0.15">
      <c r="A15" s="144" t="s">
        <v>8</v>
      </c>
      <c r="B15" s="23"/>
      <c r="C15" s="24"/>
      <c r="D15" s="24"/>
      <c r="E15" s="25" t="str">
        <f t="shared" si="1"/>
        <v/>
      </c>
      <c r="F15" s="24"/>
      <c r="G15" s="24"/>
      <c r="H15" s="25" t="str">
        <f t="shared" si="2"/>
        <v/>
      </c>
      <c r="I15" s="24"/>
      <c r="J15" s="24"/>
      <c r="K15" s="26" t="str">
        <f t="shared" si="3"/>
        <v/>
      </c>
      <c r="L15" s="27">
        <f>B15+'１０月'!L15</f>
        <v>0</v>
      </c>
      <c r="M15" s="28">
        <f>I15+'１０月'!M15</f>
        <v>0</v>
      </c>
      <c r="N15" s="28">
        <f>J15+'１０月'!N15</f>
        <v>0</v>
      </c>
      <c r="O15" s="29" t="str">
        <f t="shared" si="4"/>
        <v/>
      </c>
      <c r="P15" s="83" t="str">
        <f t="shared" si="0"/>
        <v/>
      </c>
      <c r="Q15" s="134">
        <v>0</v>
      </c>
      <c r="R15" s="134">
        <v>0</v>
      </c>
    </row>
    <row r="16" spans="1:18" s="30" customFormat="1" ht="30.75" customHeight="1" x14ac:dyDescent="0.15">
      <c r="A16" s="144" t="s">
        <v>9</v>
      </c>
      <c r="B16" s="23"/>
      <c r="D16" s="24"/>
      <c r="E16" s="25" t="str">
        <f t="shared" si="1"/>
        <v/>
      </c>
      <c r="F16" s="24"/>
      <c r="G16" s="24"/>
      <c r="H16" s="25" t="str">
        <f t="shared" si="2"/>
        <v/>
      </c>
      <c r="I16" s="24"/>
      <c r="J16" s="24"/>
      <c r="K16" s="26" t="str">
        <f t="shared" si="3"/>
        <v/>
      </c>
      <c r="L16" s="27">
        <f>B16+'１０月'!L16</f>
        <v>0</v>
      </c>
      <c r="M16" s="28">
        <f>I16+'１０月'!M16</f>
        <v>0</v>
      </c>
      <c r="N16" s="28">
        <f>J16+'１０月'!N16</f>
        <v>0</v>
      </c>
      <c r="O16" s="29" t="str">
        <f t="shared" si="4"/>
        <v/>
      </c>
      <c r="P16" s="83" t="str">
        <f t="shared" si="0"/>
        <v/>
      </c>
      <c r="Q16" s="134">
        <v>0</v>
      </c>
      <c r="R16" s="134">
        <v>0</v>
      </c>
    </row>
    <row r="17" spans="1:18" s="30" customFormat="1" ht="30.75" customHeight="1" x14ac:dyDescent="0.15">
      <c r="A17" s="144" t="s">
        <v>10</v>
      </c>
      <c r="B17" s="23"/>
      <c r="C17" s="24"/>
      <c r="D17" s="24"/>
      <c r="E17" s="25" t="str">
        <f t="shared" si="1"/>
        <v/>
      </c>
      <c r="F17" s="24"/>
      <c r="G17" s="24"/>
      <c r="H17" s="25" t="str">
        <f t="shared" si="2"/>
        <v/>
      </c>
      <c r="I17" s="24"/>
      <c r="J17" s="24"/>
      <c r="K17" s="26" t="str">
        <f t="shared" si="3"/>
        <v/>
      </c>
      <c r="L17" s="27">
        <f>B17+'１０月'!L17</f>
        <v>1</v>
      </c>
      <c r="M17" s="28">
        <f>I17+'１０月'!M17</f>
        <v>3800</v>
      </c>
      <c r="N17" s="28">
        <f>J17+'１０月'!N17</f>
        <v>3749</v>
      </c>
      <c r="O17" s="29">
        <f t="shared" si="4"/>
        <v>0.986578947368421</v>
      </c>
      <c r="P17" s="83">
        <f t="shared" si="0"/>
        <v>0.32874430024552787</v>
      </c>
      <c r="Q17" s="134">
        <v>11404</v>
      </c>
      <c r="R17" s="134">
        <v>0</v>
      </c>
    </row>
    <row r="18" spans="1:18" s="30" customFormat="1" ht="30.75" customHeight="1" thickBot="1" x14ac:dyDescent="0.2">
      <c r="A18" s="145" t="s">
        <v>11</v>
      </c>
      <c r="B18" s="32"/>
      <c r="C18" s="33"/>
      <c r="D18" s="33"/>
      <c r="E18" s="25" t="str">
        <f t="shared" si="1"/>
        <v/>
      </c>
      <c r="F18" s="35"/>
      <c r="G18" s="35"/>
      <c r="H18" s="25" t="str">
        <f t="shared" si="2"/>
        <v/>
      </c>
      <c r="I18" s="33"/>
      <c r="J18" s="33"/>
      <c r="K18" s="26" t="str">
        <f t="shared" si="3"/>
        <v/>
      </c>
      <c r="L18" s="27">
        <f>B18+'１０月'!L18</f>
        <v>0</v>
      </c>
      <c r="M18" s="28">
        <f>I18+'１０月'!M18</f>
        <v>0</v>
      </c>
      <c r="N18" s="28">
        <f>J18+'１０月'!N18</f>
        <v>0</v>
      </c>
      <c r="O18" s="29" t="str">
        <f t="shared" si="4"/>
        <v/>
      </c>
      <c r="P18" s="83" t="str">
        <f t="shared" si="0"/>
        <v/>
      </c>
      <c r="Q18" s="134">
        <v>0</v>
      </c>
      <c r="R18" s="134">
        <v>0</v>
      </c>
    </row>
    <row r="19" spans="1:18" ht="30.75" customHeight="1" thickTop="1" x14ac:dyDescent="0.15">
      <c r="A19" s="37" t="s">
        <v>15</v>
      </c>
      <c r="B19" s="38">
        <f>SUM(B3:B18)</f>
        <v>2</v>
      </c>
      <c r="C19" s="39">
        <f>SUM(C3:C18)</f>
        <v>2853</v>
      </c>
      <c r="D19" s="39">
        <f>SUM(D3:D18)</f>
        <v>2808</v>
      </c>
      <c r="E19" s="40">
        <f>IF(ISERROR(D19/C19),"",D19/C19)</f>
        <v>0.98422712933753942</v>
      </c>
      <c r="F19" s="41">
        <f>SUM(F3:F18)</f>
        <v>25600</v>
      </c>
      <c r="G19" s="41">
        <f>SUM(G3:G18)</f>
        <v>24401</v>
      </c>
      <c r="H19" s="40">
        <f>IF(ISERROR(G19/F19),"",G19/F19)</f>
        <v>0.95316406249999996</v>
      </c>
      <c r="I19" s="39">
        <f>C19+F19</f>
        <v>28453</v>
      </c>
      <c r="J19" s="39">
        <f>D19+G19</f>
        <v>27209</v>
      </c>
      <c r="K19" s="42">
        <f t="shared" si="3"/>
        <v>0.95627877552454921</v>
      </c>
      <c r="L19" s="43"/>
      <c r="M19" s="44"/>
      <c r="N19" s="44"/>
      <c r="O19" s="44"/>
      <c r="P19" s="86"/>
      <c r="Q19" s="135">
        <f>N23</f>
        <v>283121</v>
      </c>
      <c r="R19" s="136">
        <f>J20</f>
        <v>22696</v>
      </c>
    </row>
    <row r="20" spans="1:18" ht="30.75" customHeight="1" x14ac:dyDescent="0.15">
      <c r="A20" s="46" t="s">
        <v>23</v>
      </c>
      <c r="B20" s="47">
        <v>1</v>
      </c>
      <c r="C20" s="48">
        <v>0</v>
      </c>
      <c r="D20" s="48">
        <v>0</v>
      </c>
      <c r="E20" s="49" t="s">
        <v>43</v>
      </c>
      <c r="F20" s="48">
        <v>23081</v>
      </c>
      <c r="G20" s="48">
        <v>22696</v>
      </c>
      <c r="H20" s="50">
        <v>0.98331961353494213</v>
      </c>
      <c r="I20" s="51">
        <v>23081</v>
      </c>
      <c r="J20" s="51">
        <v>22696</v>
      </c>
      <c r="K20" s="52">
        <v>0.98331961353494213</v>
      </c>
      <c r="L20" s="53"/>
      <c r="M20" s="54"/>
      <c r="N20" s="54"/>
      <c r="O20" s="54"/>
      <c r="P20" s="89"/>
    </row>
    <row r="21" spans="1:18" s="63" customFormat="1" ht="30.75" customHeight="1" thickBot="1" x14ac:dyDescent="0.2">
      <c r="A21" s="56" t="s">
        <v>33</v>
      </c>
      <c r="B21" s="34">
        <f>IFERROR(B19/B20,"")</f>
        <v>2</v>
      </c>
      <c r="C21" s="164" t="s">
        <v>46</v>
      </c>
      <c r="D21" s="164" t="s">
        <v>46</v>
      </c>
      <c r="E21" s="57"/>
      <c r="F21" s="34">
        <f t="shared" ref="F21:J21" si="5">IFERROR(F19/F20,"")</f>
        <v>1.1091373857285214</v>
      </c>
      <c r="G21" s="34">
        <f t="shared" si="5"/>
        <v>1.0751233697567852</v>
      </c>
      <c r="H21" s="57"/>
      <c r="I21" s="34">
        <f t="shared" si="5"/>
        <v>1.2327455482864693</v>
      </c>
      <c r="J21" s="34">
        <f t="shared" si="5"/>
        <v>1.1988456115615087</v>
      </c>
      <c r="K21" s="58"/>
      <c r="L21" s="59"/>
      <c r="M21" s="60"/>
      <c r="N21" s="60"/>
      <c r="O21" s="61"/>
      <c r="P21" s="62"/>
      <c r="Q21" s="82"/>
      <c r="R21" s="82"/>
    </row>
    <row r="22" spans="1:18" ht="30.75" customHeight="1" x14ac:dyDescent="0.15">
      <c r="A22" s="64" t="s">
        <v>16</v>
      </c>
      <c r="B22" s="65">
        <f>B19+'１０月'!B22</f>
        <v>26</v>
      </c>
      <c r="C22" s="66">
        <f>C19+'１０月'!C22</f>
        <v>84014</v>
      </c>
      <c r="D22" s="66">
        <f>D19+'１０月'!D22</f>
        <v>79710</v>
      </c>
      <c r="E22" s="67">
        <f>IF(ISERROR(D22/C22),"  ",(D22/C22))</f>
        <v>0.94877044302140123</v>
      </c>
      <c r="F22" s="66">
        <f>F19+'１０月'!F22</f>
        <v>168866</v>
      </c>
      <c r="G22" s="66">
        <f>G19+'１０月'!G22</f>
        <v>164236</v>
      </c>
      <c r="H22" s="67">
        <f>IF(ISERROR(G22/F22),"  ",(G22/F22))</f>
        <v>0.97258181042957137</v>
      </c>
      <c r="I22" s="68"/>
      <c r="J22" s="69"/>
      <c r="K22" s="70"/>
      <c r="L22" s="39">
        <f>SUM(L3:L18)</f>
        <v>26</v>
      </c>
      <c r="M22" s="39">
        <f>SUM(M3:M18)</f>
        <v>229817</v>
      </c>
      <c r="N22" s="39">
        <f>SUM(N3:N18)</f>
        <v>221500</v>
      </c>
      <c r="O22" s="29">
        <f>IF(ISERROR(N22/M22),"",N22/M22)</f>
        <v>0.96381033604998756</v>
      </c>
      <c r="P22" s="117">
        <f>N22/Q19</f>
        <v>0.78235100893257659</v>
      </c>
    </row>
    <row r="23" spans="1:18" ht="30.75" customHeight="1" x14ac:dyDescent="0.15">
      <c r="A23" s="46" t="s">
        <v>24</v>
      </c>
      <c r="B23" s="47">
        <v>26</v>
      </c>
      <c r="C23" s="48">
        <v>79827</v>
      </c>
      <c r="D23" s="48">
        <v>77722</v>
      </c>
      <c r="E23" s="49">
        <v>0.97363047590414276</v>
      </c>
      <c r="F23" s="48">
        <v>210327</v>
      </c>
      <c r="G23" s="48">
        <v>205399</v>
      </c>
      <c r="H23" s="49">
        <v>0.97656981747469418</v>
      </c>
      <c r="I23" s="71"/>
      <c r="J23" s="72"/>
      <c r="K23" s="73"/>
      <c r="L23" s="74">
        <v>26</v>
      </c>
      <c r="M23" s="74">
        <v>290154</v>
      </c>
      <c r="N23" s="74">
        <v>283121</v>
      </c>
      <c r="O23" s="75">
        <v>0.97576114752855381</v>
      </c>
      <c r="P23" s="99"/>
    </row>
    <row r="24" spans="1:18" s="63" customFormat="1" ht="30.75" customHeight="1" thickBot="1" x14ac:dyDescent="0.2">
      <c r="A24" s="76" t="s">
        <v>29</v>
      </c>
      <c r="B24" s="77">
        <f>IFERROR(B22/B23,"")</f>
        <v>1</v>
      </c>
      <c r="C24" s="77">
        <f>IFERROR(C22/C23,"")</f>
        <v>1.052450925125584</v>
      </c>
      <c r="D24" s="77">
        <f>IFERROR(D22/D23,"")</f>
        <v>1.025578343326214</v>
      </c>
      <c r="E24" s="57"/>
      <c r="F24" s="77">
        <f>IFERROR(F22/F23,"")</f>
        <v>0.80287362060030332</v>
      </c>
      <c r="G24" s="77">
        <f>IFERROR(G22/G23,"")</f>
        <v>0.79959493473678056</v>
      </c>
      <c r="H24" s="57"/>
      <c r="I24" s="78"/>
      <c r="J24" s="60"/>
      <c r="K24" s="79"/>
      <c r="L24" s="77">
        <f>IFERROR(L22/L23,"")</f>
        <v>1</v>
      </c>
      <c r="M24" s="77">
        <f>IFERROR(M22/M23,"")</f>
        <v>0.79205180697147037</v>
      </c>
      <c r="N24" s="77">
        <f>IFERROR(N22/N23,"")</f>
        <v>0.78235100893257659</v>
      </c>
      <c r="O24" s="80"/>
      <c r="P24" s="81"/>
      <c r="Q24" s="82"/>
      <c r="R24" s="82"/>
    </row>
  </sheetData>
  <phoneticPr fontId="2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0" orientation="landscape" r:id="rId1"/>
  <headerFooter alignWithMargins="0">
    <oddHeader>&amp;A</oddHeader>
    <oddFooter>&amp;F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21111111111">
    <pageSetUpPr fitToPage="1"/>
  </sheetPr>
  <dimension ref="A1:R24"/>
  <sheetViews>
    <sheetView showZeros="0" tabSelected="1" view="pageBreakPreview" zoomScale="85" zoomScaleNormal="85" zoomScaleSheetLayoutView="85" workbookViewId="0">
      <pane ySplit="2" topLeftCell="A3" activePane="bottomLeft" state="frozen"/>
      <selection activeCell="P3" sqref="P3"/>
      <selection pane="bottomLeft" activeCell="J12" sqref="J12"/>
    </sheetView>
  </sheetViews>
  <sheetFormatPr defaultRowHeight="27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3" width="10.125" style="82" customWidth="1"/>
    <col min="14" max="16" width="10.125" style="12" customWidth="1"/>
    <col min="17" max="17" width="9.625" style="82" bestFit="1" customWidth="1"/>
    <col min="18" max="18" width="9.125" style="82" bestFit="1" customWidth="1"/>
    <col min="19" max="16384" width="9" style="12"/>
  </cols>
  <sheetData>
    <row r="1" spans="1:18" ht="27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36</v>
      </c>
      <c r="R2" s="140" t="s">
        <v>39</v>
      </c>
    </row>
    <row r="3" spans="1:18" s="30" customFormat="1" ht="30.75" customHeight="1" x14ac:dyDescent="0.15">
      <c r="A3" s="144" t="s">
        <v>1</v>
      </c>
      <c r="B3" s="23"/>
      <c r="C3" s="24"/>
      <c r="D3" s="24"/>
      <c r="E3" s="25" t="str">
        <f>IF(ISERROR(D3/C3),"",D3/C3)</f>
        <v/>
      </c>
      <c r="F3" s="24"/>
      <c r="G3" s="24"/>
      <c r="H3" s="25" t="str">
        <f>IF(ISERROR(G3/F3),"",G3/F3)</f>
        <v/>
      </c>
      <c r="I3" s="24"/>
      <c r="J3" s="24"/>
      <c r="K3" s="26" t="str">
        <f>IF(ISERROR(J3/I3),"",J3/I3)</f>
        <v/>
      </c>
      <c r="L3" s="27">
        <f>B3+'１１月'!L3</f>
        <v>6</v>
      </c>
      <c r="M3" s="28">
        <f>I3+'１１月'!M3</f>
        <v>139984</v>
      </c>
      <c r="N3" s="28">
        <f>J3+'１１月'!N3</f>
        <v>136660</v>
      </c>
      <c r="O3" s="29">
        <f>IF(ISERROR(N3/M3),"",N3/M3)</f>
        <v>0.97625442907760884</v>
      </c>
      <c r="P3" s="83">
        <f t="shared" ref="P3:P18" si="0">IF(ISERROR(N3/Q3),"",N3/Q3)</f>
        <v>1.1863980067541171</v>
      </c>
      <c r="Q3" s="134">
        <v>115189</v>
      </c>
      <c r="R3" s="134">
        <v>0</v>
      </c>
    </row>
    <row r="4" spans="1:18" s="30" customFormat="1" ht="30.75" customHeight="1" x14ac:dyDescent="0.15">
      <c r="A4" s="144" t="s">
        <v>41</v>
      </c>
      <c r="B4" s="23"/>
      <c r="C4" s="24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/>
      <c r="J4" s="24"/>
      <c r="K4" s="26" t="str">
        <f>IF(ISERROR(J4/I4),"",J4/I4)</f>
        <v/>
      </c>
      <c r="L4" s="27">
        <f>B4+'１１月'!L4</f>
        <v>4</v>
      </c>
      <c r="M4" s="28">
        <f>I4+'１１月'!M4</f>
        <v>15421</v>
      </c>
      <c r="N4" s="28">
        <f>J4+'１１月'!N4</f>
        <v>15255</v>
      </c>
      <c r="O4" s="29">
        <f>IF(ISERROR(N4/M4),"",N4/M4)</f>
        <v>0.98923545814149538</v>
      </c>
      <c r="P4" s="83">
        <f t="shared" si="0"/>
        <v>2.7368137782561894</v>
      </c>
      <c r="Q4" s="134">
        <v>5574</v>
      </c>
      <c r="R4" s="134">
        <v>0</v>
      </c>
    </row>
    <row r="5" spans="1:18" s="30" customFormat="1" ht="30.75" customHeight="1" x14ac:dyDescent="0.15">
      <c r="A5" s="144" t="s">
        <v>44</v>
      </c>
      <c r="B5" s="23"/>
      <c r="C5" s="24"/>
      <c r="D5" s="24"/>
      <c r="E5" s="25" t="str">
        <f t="shared" ref="E5:E18" si="1">IF(ISERROR(D5/C5),"",D5/C5)</f>
        <v/>
      </c>
      <c r="F5" s="24"/>
      <c r="G5" s="24"/>
      <c r="H5" s="25" t="str">
        <f t="shared" ref="H5:H18" si="2">IF(ISERROR(G5/F5),"",G5/F5)</f>
        <v/>
      </c>
      <c r="I5" s="24"/>
      <c r="J5" s="24"/>
      <c r="K5" s="26" t="str">
        <f t="shared" ref="K5:K18" si="3">IF(ISERROR(J5/I5),"",J5/I5)</f>
        <v/>
      </c>
      <c r="L5" s="27">
        <f>B5+'１１月'!L5</f>
        <v>0</v>
      </c>
      <c r="M5" s="28">
        <f>I5+'１１月'!M5</f>
        <v>0</v>
      </c>
      <c r="N5" s="28">
        <f>J5+'１１月'!N5</f>
        <v>0</v>
      </c>
      <c r="O5" s="29" t="str">
        <f t="shared" ref="O5:O18" si="4">IF(ISERROR(N5/M5),"",N5/M5)</f>
        <v/>
      </c>
      <c r="P5" s="83" t="str">
        <f t="shared" si="0"/>
        <v/>
      </c>
      <c r="Q5" s="134">
        <v>0</v>
      </c>
      <c r="R5" s="134">
        <v>0</v>
      </c>
    </row>
    <row r="6" spans="1:18" s="30" customFormat="1" ht="30.75" customHeight="1" x14ac:dyDescent="0.15">
      <c r="A6" s="144" t="s">
        <v>2</v>
      </c>
      <c r="B6" s="23">
        <v>4</v>
      </c>
      <c r="C6" s="24"/>
      <c r="D6" s="24"/>
      <c r="E6" s="25" t="str">
        <f>IF(ISERROR(D6/C6),"",D6/C6)</f>
        <v/>
      </c>
      <c r="F6" s="24">
        <v>11641</v>
      </c>
      <c r="G6" s="24">
        <v>11220</v>
      </c>
      <c r="H6" s="25">
        <f>IF(ISERROR(G6/F6),"",G6/F6)</f>
        <v>0.9638347221029121</v>
      </c>
      <c r="I6" s="24">
        <v>11641</v>
      </c>
      <c r="J6" s="24">
        <v>11220</v>
      </c>
      <c r="K6" s="26">
        <f>IF(ISERROR(J6/I6),"",J6/I6)</f>
        <v>0.9638347221029121</v>
      </c>
      <c r="L6" s="27">
        <f>B6+'１１月'!L6</f>
        <v>7</v>
      </c>
      <c r="M6" s="28">
        <f>I6+'１１月'!M6</f>
        <v>25678</v>
      </c>
      <c r="N6" s="28">
        <f>J6+'１１月'!N6</f>
        <v>24812</v>
      </c>
      <c r="O6" s="29">
        <f t="shared" si="4"/>
        <v>0.96627463198068386</v>
      </c>
      <c r="P6" s="83">
        <f t="shared" si="0"/>
        <v>2.3947495415500435</v>
      </c>
      <c r="Q6" s="134">
        <v>10361</v>
      </c>
      <c r="R6" s="134">
        <v>0</v>
      </c>
    </row>
    <row r="7" spans="1:18" s="30" customFormat="1" ht="30.75" customHeight="1" x14ac:dyDescent="0.15">
      <c r="A7" s="144" t="s">
        <v>3</v>
      </c>
      <c r="B7" s="23"/>
      <c r="C7" s="24"/>
      <c r="D7" s="24"/>
      <c r="E7" s="25" t="str">
        <f t="shared" si="1"/>
        <v/>
      </c>
      <c r="F7" s="24"/>
      <c r="G7" s="24"/>
      <c r="H7" s="25" t="str">
        <f t="shared" si="2"/>
        <v/>
      </c>
      <c r="I7" s="24"/>
      <c r="J7" s="24"/>
      <c r="K7" s="26" t="str">
        <f t="shared" si="3"/>
        <v/>
      </c>
      <c r="L7" s="27">
        <f>B7+'１１月'!L7</f>
        <v>2</v>
      </c>
      <c r="M7" s="28">
        <f>I7+'１１月'!M7</f>
        <v>2530</v>
      </c>
      <c r="N7" s="28">
        <f>J7+'１１月'!N7</f>
        <v>2503</v>
      </c>
      <c r="O7" s="29">
        <f t="shared" si="4"/>
        <v>0.98932806324110667</v>
      </c>
      <c r="P7" s="83">
        <f t="shared" si="0"/>
        <v>1.364032697547684</v>
      </c>
      <c r="Q7" s="134">
        <v>1835</v>
      </c>
      <c r="R7" s="134">
        <v>0</v>
      </c>
    </row>
    <row r="8" spans="1:18" s="30" customFormat="1" ht="30.75" customHeight="1" x14ac:dyDescent="0.15">
      <c r="A8" s="144" t="s">
        <v>27</v>
      </c>
      <c r="B8" s="23"/>
      <c r="C8" s="24"/>
      <c r="D8" s="24"/>
      <c r="E8" s="25" t="str">
        <f t="shared" si="1"/>
        <v/>
      </c>
      <c r="F8" s="24"/>
      <c r="G8" s="24"/>
      <c r="H8" s="25" t="str">
        <f t="shared" si="2"/>
        <v/>
      </c>
      <c r="I8" s="24"/>
      <c r="J8" s="24"/>
      <c r="K8" s="26" t="str">
        <f t="shared" si="3"/>
        <v/>
      </c>
      <c r="L8" s="27">
        <f>B8+'１１月'!L8</f>
        <v>1</v>
      </c>
      <c r="M8" s="28">
        <f>I8+'１１月'!M8</f>
        <v>3287</v>
      </c>
      <c r="N8" s="148" t="s">
        <v>49</v>
      </c>
      <c r="O8" s="165" t="s">
        <v>50</v>
      </c>
      <c r="P8" s="151" t="s">
        <v>45</v>
      </c>
      <c r="Q8" s="134">
        <v>1082</v>
      </c>
      <c r="R8" s="134">
        <v>0</v>
      </c>
    </row>
    <row r="9" spans="1:18" s="30" customFormat="1" ht="30.75" customHeight="1" x14ac:dyDescent="0.15">
      <c r="A9" s="144" t="s">
        <v>28</v>
      </c>
      <c r="B9" s="23"/>
      <c r="C9" s="24"/>
      <c r="D9" s="24"/>
      <c r="E9" s="25" t="str">
        <f t="shared" si="1"/>
        <v/>
      </c>
      <c r="F9" s="24"/>
      <c r="G9" s="24"/>
      <c r="H9" s="25" t="str">
        <f t="shared" si="2"/>
        <v/>
      </c>
      <c r="I9" s="24"/>
      <c r="J9" s="24"/>
      <c r="K9" s="26" t="str">
        <f t="shared" si="3"/>
        <v/>
      </c>
      <c r="L9" s="27">
        <f>B9+'１１月'!L9</f>
        <v>0</v>
      </c>
      <c r="M9" s="28">
        <f>I9+'１１月'!M9</f>
        <v>0</v>
      </c>
      <c r="N9" s="28">
        <f>J9+'１１月'!N9</f>
        <v>0</v>
      </c>
      <c r="O9" s="29" t="str">
        <f t="shared" si="4"/>
        <v/>
      </c>
      <c r="P9" s="83" t="str">
        <f t="shared" si="0"/>
        <v/>
      </c>
      <c r="Q9" s="134">
        <v>0</v>
      </c>
      <c r="R9" s="134">
        <v>0</v>
      </c>
    </row>
    <row r="10" spans="1:18" s="30" customFormat="1" ht="30.75" customHeight="1" x14ac:dyDescent="0.15">
      <c r="A10" s="144" t="s">
        <v>4</v>
      </c>
      <c r="B10" s="23"/>
      <c r="C10" s="24"/>
      <c r="D10" s="24"/>
      <c r="E10" s="25" t="str">
        <f t="shared" si="1"/>
        <v/>
      </c>
      <c r="F10" s="24"/>
      <c r="G10" s="24"/>
      <c r="H10" s="25" t="str">
        <f t="shared" si="2"/>
        <v/>
      </c>
      <c r="I10" s="24"/>
      <c r="J10" s="24"/>
      <c r="K10" s="26" t="str">
        <f t="shared" si="3"/>
        <v/>
      </c>
      <c r="L10" s="27">
        <f>B10+'１１月'!L10</f>
        <v>2</v>
      </c>
      <c r="M10" s="28">
        <f>I10+'１１月'!M10</f>
        <v>7138</v>
      </c>
      <c r="N10" s="28">
        <f>J10+'１１月'!N10</f>
        <v>7047</v>
      </c>
      <c r="O10" s="29">
        <f t="shared" si="4"/>
        <v>0.98725133090501538</v>
      </c>
      <c r="P10" s="83">
        <f t="shared" si="0"/>
        <v>0.51150468171590335</v>
      </c>
      <c r="Q10" s="134">
        <v>13777</v>
      </c>
      <c r="R10" s="134">
        <v>0</v>
      </c>
    </row>
    <row r="11" spans="1:18" s="30" customFormat="1" ht="30.75" customHeight="1" x14ac:dyDescent="0.15">
      <c r="A11" s="144" t="s">
        <v>5</v>
      </c>
      <c r="B11" s="23"/>
      <c r="C11" s="24"/>
      <c r="D11" s="24"/>
      <c r="E11" s="25" t="str">
        <f t="shared" si="1"/>
        <v/>
      </c>
      <c r="F11" s="24"/>
      <c r="G11" s="24"/>
      <c r="H11" s="25" t="str">
        <f t="shared" si="2"/>
        <v/>
      </c>
      <c r="I11" s="24"/>
      <c r="J11" s="24"/>
      <c r="K11" s="26" t="str">
        <f t="shared" si="3"/>
        <v/>
      </c>
      <c r="L11" s="27">
        <f>B11+'１１月'!L11</f>
        <v>3</v>
      </c>
      <c r="M11" s="28">
        <f>I11+'１１月'!M11</f>
        <v>8584</v>
      </c>
      <c r="N11" s="28">
        <f>J11+'１１月'!N11</f>
        <v>8502</v>
      </c>
      <c r="O11" s="29">
        <f t="shared" si="4"/>
        <v>0.99044734389561973</v>
      </c>
      <c r="P11" s="164" t="s">
        <v>46</v>
      </c>
      <c r="Q11" s="134">
        <v>0</v>
      </c>
      <c r="R11" s="134">
        <v>0</v>
      </c>
    </row>
    <row r="12" spans="1:18" s="30" customFormat="1" ht="30.75" customHeight="1" x14ac:dyDescent="0.15">
      <c r="A12" s="144" t="s">
        <v>6</v>
      </c>
      <c r="B12" s="23"/>
      <c r="C12" s="24"/>
      <c r="D12" s="24"/>
      <c r="E12" s="25" t="str">
        <f t="shared" si="1"/>
        <v/>
      </c>
      <c r="F12" s="24"/>
      <c r="G12" s="24"/>
      <c r="H12" s="25" t="str">
        <f t="shared" si="2"/>
        <v/>
      </c>
      <c r="I12" s="24"/>
      <c r="J12" s="24"/>
      <c r="K12" s="26" t="str">
        <f t="shared" si="3"/>
        <v/>
      </c>
      <c r="L12" s="27">
        <f>B12+'１１月'!L12</f>
        <v>0</v>
      </c>
      <c r="M12" s="28">
        <f>I12+'１１月'!M12</f>
        <v>0</v>
      </c>
      <c r="N12" s="28">
        <f>J12+'１１月'!N12</f>
        <v>0</v>
      </c>
      <c r="O12" s="29" t="str">
        <f t="shared" si="4"/>
        <v/>
      </c>
      <c r="P12" s="151" t="s">
        <v>45</v>
      </c>
      <c r="Q12" s="134">
        <v>23589</v>
      </c>
      <c r="R12" s="134">
        <v>0</v>
      </c>
    </row>
    <row r="13" spans="1:18" s="30" customFormat="1" ht="30.75" customHeight="1" x14ac:dyDescent="0.15">
      <c r="A13" s="144" t="s">
        <v>26</v>
      </c>
      <c r="B13" s="23"/>
      <c r="C13" s="24"/>
      <c r="D13" s="24"/>
      <c r="E13" s="25" t="str">
        <f t="shared" si="1"/>
        <v/>
      </c>
      <c r="F13" s="24"/>
      <c r="G13" s="24"/>
      <c r="H13" s="25" t="str">
        <f t="shared" si="2"/>
        <v/>
      </c>
      <c r="I13" s="24"/>
      <c r="J13" s="24"/>
      <c r="K13" s="26" t="str">
        <f t="shared" si="3"/>
        <v/>
      </c>
      <c r="L13" s="27">
        <f>B13+'１１月'!L13</f>
        <v>2</v>
      </c>
      <c r="M13" s="28">
        <f>I13+'１１月'!M13</f>
        <v>23074</v>
      </c>
      <c r="N13" s="28">
        <f>J13+'１１月'!N13</f>
        <v>22373</v>
      </c>
      <c r="O13" s="29">
        <f t="shared" si="4"/>
        <v>0.96961948513478369</v>
      </c>
      <c r="P13" s="83">
        <f t="shared" si="0"/>
        <v>0.20412389945714154</v>
      </c>
      <c r="Q13" s="134">
        <v>109605</v>
      </c>
      <c r="R13" s="134">
        <v>25471</v>
      </c>
    </row>
    <row r="14" spans="1:18" s="30" customFormat="1" ht="30.75" customHeight="1" x14ac:dyDescent="0.15">
      <c r="A14" s="144" t="s">
        <v>7</v>
      </c>
      <c r="B14" s="23"/>
      <c r="C14" s="24"/>
      <c r="D14" s="24"/>
      <c r="E14" s="25" t="str">
        <f t="shared" si="1"/>
        <v/>
      </c>
      <c r="F14" s="24"/>
      <c r="G14" s="24"/>
      <c r="H14" s="25" t="str">
        <f t="shared" si="2"/>
        <v/>
      </c>
      <c r="I14" s="24"/>
      <c r="J14" s="24"/>
      <c r="K14" s="26" t="str">
        <f t="shared" si="3"/>
        <v/>
      </c>
      <c r="L14" s="27">
        <f>B14+'１１月'!L14</f>
        <v>2</v>
      </c>
      <c r="M14" s="28">
        <f>I14+'１１月'!M14</f>
        <v>11962</v>
      </c>
      <c r="N14" s="28">
        <f>J14+'１１月'!N14</f>
        <v>11819</v>
      </c>
      <c r="O14" s="29">
        <f t="shared" si="4"/>
        <v>0.98804547734492565</v>
      </c>
      <c r="P14" s="83">
        <f t="shared" si="0"/>
        <v>0.73065034619188918</v>
      </c>
      <c r="Q14" s="134">
        <v>16176</v>
      </c>
      <c r="R14" s="134">
        <v>0</v>
      </c>
    </row>
    <row r="15" spans="1:18" s="30" customFormat="1" ht="30.75" customHeight="1" x14ac:dyDescent="0.15">
      <c r="A15" s="144" t="s">
        <v>8</v>
      </c>
      <c r="B15" s="23"/>
      <c r="C15" s="24"/>
      <c r="D15" s="24"/>
      <c r="E15" s="25" t="str">
        <f t="shared" si="1"/>
        <v/>
      </c>
      <c r="F15" s="24"/>
      <c r="G15" s="24"/>
      <c r="H15" s="25" t="str">
        <f t="shared" si="2"/>
        <v/>
      </c>
      <c r="I15" s="24"/>
      <c r="J15" s="24"/>
      <c r="K15" s="26" t="str">
        <f t="shared" si="3"/>
        <v/>
      </c>
      <c r="L15" s="27">
        <f>B15+'１１月'!L15</f>
        <v>0</v>
      </c>
      <c r="M15" s="28">
        <f>I15+'１１月'!M15</f>
        <v>0</v>
      </c>
      <c r="N15" s="28">
        <f>J15+'１１月'!N15</f>
        <v>0</v>
      </c>
      <c r="O15" s="29" t="str">
        <f t="shared" si="4"/>
        <v/>
      </c>
      <c r="P15" s="83" t="str">
        <f t="shared" si="0"/>
        <v/>
      </c>
      <c r="Q15" s="134">
        <v>0</v>
      </c>
      <c r="R15" s="134">
        <v>0</v>
      </c>
    </row>
    <row r="16" spans="1:18" s="30" customFormat="1" ht="30.75" customHeight="1" x14ac:dyDescent="0.15">
      <c r="A16" s="144" t="s">
        <v>9</v>
      </c>
      <c r="B16" s="23"/>
      <c r="C16" s="24"/>
      <c r="D16" s="24"/>
      <c r="E16" s="25" t="str">
        <f t="shared" si="1"/>
        <v/>
      </c>
      <c r="F16" s="24"/>
      <c r="G16" s="24"/>
      <c r="H16" s="25" t="str">
        <f t="shared" si="2"/>
        <v/>
      </c>
      <c r="I16" s="24"/>
      <c r="J16" s="24"/>
      <c r="K16" s="26" t="str">
        <f t="shared" si="3"/>
        <v/>
      </c>
      <c r="L16" s="27">
        <f>B16+'１１月'!L16</f>
        <v>0</v>
      </c>
      <c r="M16" s="28">
        <f>I16+'１１月'!M16</f>
        <v>0</v>
      </c>
      <c r="N16" s="28">
        <f>J16+'１１月'!N16</f>
        <v>0</v>
      </c>
      <c r="O16" s="29" t="str">
        <f t="shared" si="4"/>
        <v/>
      </c>
      <c r="P16" s="83" t="str">
        <f t="shared" si="0"/>
        <v/>
      </c>
      <c r="Q16" s="134">
        <v>0</v>
      </c>
      <c r="R16" s="134">
        <v>0</v>
      </c>
    </row>
    <row r="17" spans="1:18" s="30" customFormat="1" ht="30.75" customHeight="1" x14ac:dyDescent="0.15">
      <c r="A17" s="144" t="s">
        <v>10</v>
      </c>
      <c r="B17" s="23"/>
      <c r="C17" s="24"/>
      <c r="D17" s="24"/>
      <c r="E17" s="25" t="str">
        <f t="shared" si="1"/>
        <v/>
      </c>
      <c r="F17" s="24"/>
      <c r="G17" s="24"/>
      <c r="H17" s="25" t="str">
        <f t="shared" si="2"/>
        <v/>
      </c>
      <c r="I17" s="24"/>
      <c r="J17" s="24"/>
      <c r="K17" s="26" t="str">
        <f t="shared" si="3"/>
        <v/>
      </c>
      <c r="L17" s="27">
        <f>B17+'１１月'!L17</f>
        <v>1</v>
      </c>
      <c r="M17" s="28">
        <f>I17+'１１月'!M17</f>
        <v>3800</v>
      </c>
      <c r="N17" s="28">
        <f>J17+'１１月'!N17</f>
        <v>3749</v>
      </c>
      <c r="O17" s="29">
        <f t="shared" si="4"/>
        <v>0.986578947368421</v>
      </c>
      <c r="P17" s="83">
        <f t="shared" si="0"/>
        <v>0.32874430024552787</v>
      </c>
      <c r="Q17" s="134">
        <v>11404</v>
      </c>
      <c r="R17" s="134">
        <v>0</v>
      </c>
    </row>
    <row r="18" spans="1:18" ht="30.75" customHeight="1" thickBot="1" x14ac:dyDescent="0.2">
      <c r="A18" s="145" t="s">
        <v>11</v>
      </c>
      <c r="B18" s="32"/>
      <c r="C18" s="33"/>
      <c r="D18" s="33"/>
      <c r="E18" s="84" t="str">
        <f t="shared" si="1"/>
        <v/>
      </c>
      <c r="F18" s="33"/>
      <c r="G18" s="33"/>
      <c r="H18" s="34" t="str">
        <f t="shared" si="2"/>
        <v/>
      </c>
      <c r="I18" s="33"/>
      <c r="J18" s="33"/>
      <c r="K18" s="36" t="str">
        <f t="shared" si="3"/>
        <v/>
      </c>
      <c r="L18" s="27">
        <f>B18+'１１月'!L18</f>
        <v>0</v>
      </c>
      <c r="M18" s="28">
        <f>I18+'１１月'!M18</f>
        <v>0</v>
      </c>
      <c r="N18" s="28">
        <f>J18+'１１月'!N18</f>
        <v>0</v>
      </c>
      <c r="O18" s="29" t="str">
        <f t="shared" si="4"/>
        <v/>
      </c>
      <c r="P18" s="83" t="str">
        <f t="shared" si="0"/>
        <v/>
      </c>
      <c r="Q18" s="134">
        <v>0</v>
      </c>
      <c r="R18" s="134">
        <v>0</v>
      </c>
    </row>
    <row r="19" spans="1:18" ht="30.75" customHeight="1" thickTop="1" x14ac:dyDescent="0.15">
      <c r="A19" s="37" t="s">
        <v>15</v>
      </c>
      <c r="B19" s="38">
        <f>SUM(B3:B18)</f>
        <v>4</v>
      </c>
      <c r="C19" s="39">
        <f>SUM(C3:C18)</f>
        <v>0</v>
      </c>
      <c r="D19" s="39">
        <f>SUM(D3:D18)</f>
        <v>0</v>
      </c>
      <c r="E19" s="40" t="str">
        <f>IF(ISERROR(D19/C19),"",D19/C19)</f>
        <v/>
      </c>
      <c r="F19" s="39">
        <f>SUM(F3:F18)</f>
        <v>11641</v>
      </c>
      <c r="G19" s="39">
        <f>SUM(G3:G18)</f>
        <v>11220</v>
      </c>
      <c r="H19" s="40">
        <f>IF(ISERROR(G19/F19),"",G19/F19)</f>
        <v>0.9638347221029121</v>
      </c>
      <c r="I19" s="39">
        <f>C19+F19</f>
        <v>11641</v>
      </c>
      <c r="J19" s="39">
        <f>D19+G19</f>
        <v>11220</v>
      </c>
      <c r="K19" s="42">
        <f>IF(ISERROR(J19/I19),"",J19/I19)</f>
        <v>0.9638347221029121</v>
      </c>
      <c r="L19" s="43"/>
      <c r="M19" s="44"/>
      <c r="N19" s="44"/>
      <c r="O19" s="85"/>
      <c r="P19" s="86"/>
      <c r="Q19" s="135">
        <f>N23</f>
        <v>308592</v>
      </c>
      <c r="R19" s="136">
        <f>J20</f>
        <v>25471</v>
      </c>
    </row>
    <row r="20" spans="1:18" s="63" customFormat="1" ht="30.75" customHeight="1" x14ac:dyDescent="0.15">
      <c r="A20" s="46" t="s">
        <v>23</v>
      </c>
      <c r="B20" s="47">
        <v>1</v>
      </c>
      <c r="C20" s="48">
        <v>0</v>
      </c>
      <c r="D20" s="48">
        <v>0</v>
      </c>
      <c r="E20" s="87" t="s">
        <v>43</v>
      </c>
      <c r="F20" s="48">
        <v>25947</v>
      </c>
      <c r="G20" s="48">
        <v>25471</v>
      </c>
      <c r="H20" s="50">
        <v>0.98165491193586929</v>
      </c>
      <c r="I20" s="51">
        <v>25947</v>
      </c>
      <c r="J20" s="51">
        <v>25471</v>
      </c>
      <c r="K20" s="52">
        <v>0.98165491193586929</v>
      </c>
      <c r="L20" s="53"/>
      <c r="M20" s="54"/>
      <c r="N20" s="54"/>
      <c r="O20" s="88"/>
      <c r="P20" s="89"/>
      <c r="Q20" s="82"/>
      <c r="R20" s="82"/>
    </row>
    <row r="21" spans="1:18" ht="30.75" customHeight="1" thickBot="1" x14ac:dyDescent="0.2">
      <c r="A21" s="56" t="s">
        <v>33</v>
      </c>
      <c r="B21" s="34">
        <f>IFERROR(B19/B20,"")</f>
        <v>4</v>
      </c>
      <c r="C21" s="34" t="str">
        <f t="shared" ref="C21:J21" si="5">IFERROR(C19/C20,"")</f>
        <v/>
      </c>
      <c r="D21" s="34" t="str">
        <f t="shared" si="5"/>
        <v/>
      </c>
      <c r="E21" s="57"/>
      <c r="F21" s="34">
        <f t="shared" si="5"/>
        <v>0.4486453154507265</v>
      </c>
      <c r="G21" s="34">
        <f t="shared" si="5"/>
        <v>0.44050096187821441</v>
      </c>
      <c r="H21" s="57"/>
      <c r="I21" s="34">
        <f t="shared" si="5"/>
        <v>0.4486453154507265</v>
      </c>
      <c r="J21" s="34">
        <f t="shared" si="5"/>
        <v>0.44050096187821441</v>
      </c>
      <c r="K21" s="58"/>
      <c r="L21" s="59"/>
      <c r="M21" s="60"/>
      <c r="N21" s="60"/>
      <c r="O21" s="61"/>
      <c r="P21" s="62"/>
    </row>
    <row r="22" spans="1:18" ht="30.75" customHeight="1" x14ac:dyDescent="0.15">
      <c r="A22" s="64" t="s">
        <v>16</v>
      </c>
      <c r="B22" s="65">
        <f>B19+'１１月'!B22</f>
        <v>30</v>
      </c>
      <c r="C22" s="66">
        <f>C19+'１１月'!C22</f>
        <v>84014</v>
      </c>
      <c r="D22" s="66">
        <f>D19+'１１月'!D22</f>
        <v>79710</v>
      </c>
      <c r="E22" s="67">
        <f>IF(ISERROR(D22/C22),"  ",(D22/C22))</f>
        <v>0.94877044302140123</v>
      </c>
      <c r="F22" s="66">
        <f>F19+'１１月'!F22</f>
        <v>180507</v>
      </c>
      <c r="G22" s="66">
        <f>G19+'１１月'!G22</f>
        <v>175456</v>
      </c>
      <c r="H22" s="67">
        <f>IF(ISERROR(G22/F22),"  ",(G22/F22))</f>
        <v>0.97201770568454404</v>
      </c>
      <c r="I22" s="68"/>
      <c r="J22" s="69"/>
      <c r="K22" s="70"/>
      <c r="L22" s="39">
        <f>SUM(L3:L18)</f>
        <v>30</v>
      </c>
      <c r="M22" s="39">
        <f>SUM(M3:M18)</f>
        <v>241458</v>
      </c>
      <c r="N22" s="39">
        <f>SUM(N3:N18)</f>
        <v>232720</v>
      </c>
      <c r="O22" s="29">
        <f>IF(ISERROR(N22/M22),"",N22/M22)</f>
        <v>0.96381151173288937</v>
      </c>
      <c r="P22" s="117">
        <f>N22/Q19</f>
        <v>0.7541349095245502</v>
      </c>
    </row>
    <row r="23" spans="1:18" s="63" customFormat="1" ht="30.75" customHeight="1" x14ac:dyDescent="0.15">
      <c r="A23" s="46" t="s">
        <v>24</v>
      </c>
      <c r="B23" s="47">
        <v>27</v>
      </c>
      <c r="C23" s="48">
        <v>79827</v>
      </c>
      <c r="D23" s="48">
        <v>77722</v>
      </c>
      <c r="E23" s="49">
        <v>0.97363047590414276</v>
      </c>
      <c r="F23" s="48">
        <v>236274</v>
      </c>
      <c r="G23" s="48">
        <v>230870</v>
      </c>
      <c r="H23" s="49">
        <v>0.97712824940535137</v>
      </c>
      <c r="I23" s="71"/>
      <c r="J23" s="72"/>
      <c r="K23" s="73"/>
      <c r="L23" s="74">
        <v>27</v>
      </c>
      <c r="M23" s="74">
        <v>316101</v>
      </c>
      <c r="N23" s="74">
        <v>308592</v>
      </c>
      <c r="O23" s="75">
        <v>0.9762449343722418</v>
      </c>
      <c r="P23" s="113"/>
      <c r="Q23" s="82"/>
      <c r="R23" s="82"/>
    </row>
    <row r="24" spans="1:18" ht="30.75" customHeight="1" thickBot="1" x14ac:dyDescent="0.2">
      <c r="A24" s="76" t="s">
        <v>30</v>
      </c>
      <c r="B24" s="77">
        <f>IFERROR(B22/B23,"")</f>
        <v>1.1111111111111112</v>
      </c>
      <c r="C24" s="77">
        <f>IFERROR(C22/C23,"")</f>
        <v>1.052450925125584</v>
      </c>
      <c r="D24" s="77">
        <f>IFERROR(D22/D23,"")</f>
        <v>1.025578343326214</v>
      </c>
      <c r="E24" s="57"/>
      <c r="F24" s="77">
        <f>IFERROR(F22/F23,"")</f>
        <v>0.76397318367657885</v>
      </c>
      <c r="G24" s="77">
        <f>IFERROR(G22/G23,"")</f>
        <v>0.75997747650192748</v>
      </c>
      <c r="H24" s="57"/>
      <c r="I24" s="78"/>
      <c r="J24" s="60"/>
      <c r="K24" s="79"/>
      <c r="L24" s="77">
        <f>IFERROR(L22/L23,"")</f>
        <v>1.1111111111111112</v>
      </c>
      <c r="M24" s="77">
        <f>IFERROR(M22/M23,"")</f>
        <v>0.76386344870784972</v>
      </c>
      <c r="N24" s="77">
        <f>IFERROR(N22/N23,"")</f>
        <v>0.7541349095245502</v>
      </c>
      <c r="O24" s="80"/>
      <c r="P24" s="81"/>
    </row>
  </sheetData>
  <phoneticPr fontId="2"/>
  <pageMargins left="0.78740157480314965" right="0.78740157480314965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6</vt:i4>
      </vt:variant>
    </vt:vector>
  </HeadingPairs>
  <TitlesOfParts>
    <vt:vector size="18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'１１月'!Print_Area</vt:lpstr>
      <vt:lpstr>'１月'!Print_Area</vt:lpstr>
      <vt:lpstr>'４月'!Print_Area</vt:lpstr>
      <vt:lpstr>'６月'!Print_Area</vt:lpstr>
      <vt:lpstr>'７月'!Print_Area</vt:lpstr>
      <vt:lpstr>'９月'!Print_Area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2021-05-16T05:09:21Z</dcterms:created>
  <dcterms:modified xsi:type="dcterms:W3CDTF">2024-10-09T08:59:30Z</dcterms:modified>
</cp:coreProperties>
</file>