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defaultThemeVersion="166925"/>
  <xr:revisionPtr revIDLastSave="0" documentId="13_ncr:1_{F0013FC9-1C02-4C4F-AB0C-2F22DC3FE13B}" xr6:coauthVersionLast="47" xr6:coauthVersionMax="47" xr10:uidLastSave="{00000000-0000-0000-0000-000000000000}"/>
  <bookViews>
    <workbookView xWindow="-26895" yWindow="2055" windowWidth="21600" windowHeight="11400" xr2:uid="{2925F0B5-42CF-4D0F-A992-D6891E1FF514}"/>
  </bookViews>
  <sheets>
    <sheet name="輸入畜産物 " sheetId="32" r:id="rId1"/>
    <sheet name="輸出畜産物 " sheetId="27" r:id="rId2"/>
    <sheet name="動物" sheetId="3" r:id="rId3"/>
  </sheets>
  <externalReferences>
    <externalReference r:id="rId4"/>
  </externalReferences>
  <definedNames>
    <definedName name="_xlnm._FilterDatabase" localSheetId="1" hidden="1">'輸出畜産物 '!$M$2:$O$114</definedName>
    <definedName name="_xlnm._FilterDatabase" localSheetId="0" hidden="1">'輸入畜産物 '!$M$1:$N$114</definedName>
    <definedName name="_xlnm.Print_Area" localSheetId="2">動物!$A$1:$E$47</definedName>
    <definedName name="_xlnm.Print_Area" localSheetId="1">'輸出畜産物 '!$A$1:$I$47</definedName>
    <definedName name="_xlnm.Print_Area" localSheetId="0">'輸入畜産物 '!$A$1:$H$50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98" i="32" l="1"/>
  <c r="N97" i="32"/>
  <c r="N96" i="32"/>
  <c r="N95" i="32"/>
  <c r="N93" i="32"/>
  <c r="N92" i="32"/>
  <c r="N91" i="32"/>
  <c r="N90" i="32"/>
  <c r="N89" i="32"/>
  <c r="N88" i="32"/>
  <c r="N87" i="32"/>
  <c r="N86" i="32"/>
  <c r="N85" i="32"/>
  <c r="N84" i="32"/>
  <c r="N83" i="32"/>
  <c r="N82" i="32"/>
  <c r="N81" i="32"/>
  <c r="N80" i="32"/>
  <c r="N79" i="32"/>
  <c r="N78" i="32"/>
  <c r="N77" i="32"/>
  <c r="N76" i="32"/>
  <c r="N75" i="32"/>
  <c r="N74" i="32"/>
  <c r="N73" i="32"/>
  <c r="N72" i="32"/>
  <c r="N71" i="32"/>
  <c r="N70" i="32"/>
  <c r="N69" i="32"/>
  <c r="N68" i="32"/>
  <c r="P68" i="32" s="1"/>
  <c r="N67" i="32"/>
  <c r="P65" i="32" s="1"/>
  <c r="N66" i="32"/>
  <c r="N65" i="32"/>
  <c r="N64" i="32"/>
  <c r="N63" i="32"/>
  <c r="P63" i="32" s="1"/>
  <c r="N62" i="32"/>
  <c r="N61" i="32"/>
  <c r="N60" i="32"/>
  <c r="N59" i="32"/>
  <c r="N58" i="32"/>
  <c r="N57" i="32"/>
  <c r="N56" i="32"/>
  <c r="N55" i="32"/>
  <c r="N54" i="32"/>
  <c r="P60" i="32" s="1"/>
  <c r="N53" i="32"/>
  <c r="N52" i="32"/>
  <c r="N51" i="32"/>
  <c r="N50" i="32"/>
  <c r="N49" i="32"/>
  <c r="N48" i="32"/>
  <c r="N47" i="32"/>
  <c r="N46" i="32"/>
  <c r="N45" i="32"/>
  <c r="N44" i="32"/>
  <c r="P43" i="32"/>
  <c r="N43" i="32"/>
  <c r="N42" i="32"/>
  <c r="N41" i="32"/>
  <c r="N40" i="32"/>
  <c r="N39" i="32"/>
  <c r="N38" i="32"/>
  <c r="N37" i="32"/>
  <c r="N36" i="32"/>
  <c r="N35" i="32"/>
  <c r="N34" i="32"/>
  <c r="N33" i="32"/>
  <c r="N32" i="32"/>
  <c r="N31" i="32"/>
  <c r="N30" i="32"/>
  <c r="N27" i="32"/>
  <c r="P40" i="32" s="1"/>
  <c r="N26" i="32"/>
  <c r="N25" i="32"/>
  <c r="N24" i="32"/>
  <c r="N23" i="32"/>
  <c r="P22" i="32" s="1"/>
  <c r="N22" i="32"/>
  <c r="N21" i="32"/>
  <c r="N20" i="32"/>
  <c r="N19" i="32"/>
  <c r="N18" i="32"/>
  <c r="N17" i="32"/>
  <c r="N16" i="32"/>
  <c r="N15" i="32"/>
  <c r="N14" i="32"/>
  <c r="N13" i="32"/>
  <c r="N12" i="32"/>
  <c r="N11" i="32"/>
  <c r="N10" i="32"/>
  <c r="N9" i="32"/>
  <c r="N8" i="32"/>
  <c r="N7" i="32"/>
  <c r="N6" i="32"/>
  <c r="P25" i="32" s="1"/>
  <c r="N5" i="32"/>
  <c r="N4" i="32"/>
  <c r="N3" i="32"/>
  <c r="N2" i="32"/>
  <c r="P52" i="32" l="1"/>
  <c r="P5" i="32"/>
  <c r="D31" i="27" l="1"/>
  <c r="H31" i="27" s="1"/>
  <c r="C31" i="27"/>
  <c r="B31" i="27"/>
  <c r="E29" i="27"/>
  <c r="D29" i="27"/>
  <c r="C29" i="27"/>
  <c r="H29" i="27" s="1"/>
  <c r="B29" i="27"/>
  <c r="E27" i="27"/>
  <c r="D27" i="27"/>
  <c r="C27" i="27"/>
  <c r="B27" i="27"/>
  <c r="H27" i="27" s="1"/>
  <c r="E25" i="27"/>
  <c r="D25" i="27"/>
  <c r="C25" i="27"/>
  <c r="B25" i="27"/>
  <c r="H23" i="27"/>
  <c r="G23" i="27"/>
  <c r="F23" i="27"/>
  <c r="E23" i="27"/>
  <c r="H25" i="27" s="1"/>
  <c r="D23" i="27"/>
  <c r="C23" i="27"/>
  <c r="B23" i="27"/>
  <c r="D21" i="27"/>
  <c r="C21" i="27"/>
  <c r="B21" i="27"/>
  <c r="H19" i="27"/>
  <c r="G19" i="27"/>
  <c r="F19" i="27"/>
  <c r="E19" i="27"/>
  <c r="D19" i="27"/>
  <c r="C19" i="27"/>
  <c r="B19" i="27"/>
  <c r="H21" i="27" s="1"/>
  <c r="D17" i="27"/>
  <c r="C17" i="27"/>
  <c r="H17" i="27" s="1"/>
  <c r="B17" i="27"/>
  <c r="B15" i="27"/>
  <c r="H13" i="27"/>
  <c r="G13" i="27"/>
  <c r="F13" i="27"/>
  <c r="E13" i="27"/>
  <c r="D13" i="27"/>
  <c r="C13" i="27"/>
  <c r="B13" i="27"/>
  <c r="H15" i="27" s="1"/>
  <c r="H9" i="27"/>
  <c r="G9" i="27"/>
  <c r="F9" i="27"/>
  <c r="E9" i="27"/>
  <c r="D9" i="27"/>
  <c r="C9" i="27"/>
  <c r="B9" i="27"/>
  <c r="H7" i="27"/>
  <c r="G7" i="27"/>
  <c r="F7" i="27"/>
  <c r="E7" i="27"/>
  <c r="D7" i="27"/>
  <c r="C7" i="27"/>
  <c r="H11" i="27" s="1"/>
  <c r="B7" i="27"/>
  <c r="B5" i="27"/>
  <c r="H3" i="27"/>
  <c r="G3" i="27"/>
  <c r="F3" i="27"/>
  <c r="E3" i="27"/>
  <c r="D3" i="27"/>
  <c r="C3" i="27"/>
  <c r="B3" i="27"/>
  <c r="H5" i="27" s="1"/>
  <c r="H33" i="27" l="1"/>
  <c r="N98" i="27" l="1"/>
  <c r="N97" i="27"/>
  <c r="N96" i="27"/>
  <c r="N95" i="27"/>
  <c r="N93" i="27"/>
  <c r="N92" i="27"/>
  <c r="N91" i="27"/>
  <c r="N90" i="27"/>
  <c r="N89" i="27"/>
  <c r="N88" i="27"/>
  <c r="N87" i="27"/>
  <c r="N86" i="27"/>
  <c r="N85" i="27"/>
  <c r="N84" i="27"/>
  <c r="N83" i="27"/>
  <c r="N82" i="27"/>
  <c r="N81" i="27"/>
  <c r="N80" i="27"/>
  <c r="N79" i="27"/>
  <c r="N78" i="27"/>
  <c r="N77" i="27"/>
  <c r="N76" i="27"/>
  <c r="N75" i="27"/>
  <c r="N74" i="27"/>
  <c r="N73" i="27"/>
  <c r="N72" i="27"/>
  <c r="N71" i="27"/>
  <c r="N70" i="27"/>
  <c r="N69" i="27"/>
  <c r="N68" i="27"/>
  <c r="P68" i="27" s="1"/>
  <c r="N67" i="27"/>
  <c r="N66" i="27"/>
  <c r="P65" i="27"/>
  <c r="N65" i="27"/>
  <c r="N64" i="27"/>
  <c r="P63" i="27"/>
  <c r="N63" i="27"/>
  <c r="N62" i="27"/>
  <c r="N61" i="27"/>
  <c r="N60" i="27"/>
  <c r="N59" i="27"/>
  <c r="N58" i="27"/>
  <c r="N57" i="27"/>
  <c r="N56" i="27"/>
  <c r="N55" i="27"/>
  <c r="N54" i="27"/>
  <c r="N53" i="27"/>
  <c r="P52" i="27"/>
  <c r="N52" i="27"/>
  <c r="N51" i="27"/>
  <c r="N50" i="27"/>
  <c r="N49" i="27"/>
  <c r="N48" i="27"/>
  <c r="N47" i="27"/>
  <c r="N46" i="27"/>
  <c r="N45" i="27"/>
  <c r="N44" i="27"/>
  <c r="N43" i="27"/>
  <c r="N42" i="27"/>
  <c r="P43" i="27" s="1"/>
  <c r="N41" i="27"/>
  <c r="N40" i="27"/>
  <c r="N39" i="27"/>
  <c r="N38" i="27"/>
  <c r="N37" i="27"/>
  <c r="N36" i="27"/>
  <c r="N35" i="27"/>
  <c r="N34" i="27"/>
  <c r="N33" i="27"/>
  <c r="N32" i="27"/>
  <c r="N31" i="27"/>
  <c r="N30" i="27"/>
  <c r="N29" i="27"/>
  <c r="N28" i="27"/>
  <c r="N25" i="27"/>
  <c r="N24" i="27"/>
  <c r="N23" i="27"/>
  <c r="N22" i="27"/>
  <c r="N21" i="27"/>
  <c r="N20" i="27"/>
  <c r="N19" i="27"/>
  <c r="N18" i="27"/>
  <c r="N17" i="27"/>
  <c r="N16" i="27"/>
  <c r="N15" i="27"/>
  <c r="N14" i="27"/>
  <c r="N13" i="27"/>
  <c r="N12" i="27"/>
  <c r="N11" i="27"/>
  <c r="N10" i="27"/>
  <c r="N9" i="27"/>
  <c r="N8" i="27"/>
  <c r="N7" i="27"/>
  <c r="N6" i="27"/>
  <c r="P25" i="27" s="1"/>
  <c r="P5" i="27"/>
  <c r="N5" i="27"/>
  <c r="N4" i="27"/>
  <c r="N3" i="27"/>
  <c r="N2" i="27"/>
  <c r="P40" i="27" l="1"/>
  <c r="P60" i="27"/>
</calcChain>
</file>

<file path=xl/sharedStrings.xml><?xml version="1.0" encoding="utf-8"?>
<sst xmlns="http://schemas.openxmlformats.org/spreadsheetml/2006/main" count="1077" uniqueCount="436">
  <si>
    <t>（単位：Kg）　　　　　　　　　　　　</t>
    <phoneticPr fontId="4"/>
  </si>
  <si>
    <t>種類</t>
  </si>
  <si>
    <t>計</t>
  </si>
  <si>
    <t>骨類</t>
  </si>
  <si>
    <t>骨</t>
  </si>
  <si>
    <t>砕骨</t>
  </si>
  <si>
    <t>蹄角</t>
  </si>
  <si>
    <t>骨腱</t>
  </si>
  <si>
    <t>生骨粉</t>
  </si>
  <si>
    <t>加熱処理骨粉</t>
  </si>
  <si>
    <t>蹄角粉</t>
  </si>
  <si>
    <t>B3</t>
  </si>
  <si>
    <t>L2</t>
  </si>
  <si>
    <t>C3</t>
  </si>
  <si>
    <t>L3</t>
  </si>
  <si>
    <t>D3</t>
  </si>
  <si>
    <t>L4</t>
  </si>
  <si>
    <t>E3</t>
  </si>
  <si>
    <t>L5</t>
  </si>
  <si>
    <t>肉類</t>
  </si>
  <si>
    <t>牛肉</t>
  </si>
  <si>
    <t>豚肉</t>
  </si>
  <si>
    <t>めん羊肉</t>
  </si>
  <si>
    <t>山羊肉</t>
  </si>
  <si>
    <t>鹿肉</t>
  </si>
  <si>
    <t>その他の
偶蹄類肉</t>
  </si>
  <si>
    <t>F3</t>
  </si>
  <si>
    <t>L6</t>
  </si>
  <si>
    <t>G3</t>
  </si>
  <si>
    <t>L7</t>
  </si>
  <si>
    <t>ソーセージ</t>
  </si>
  <si>
    <t>ベーコン</t>
  </si>
  <si>
    <t>家きん肉</t>
  </si>
  <si>
    <t>H3</t>
  </si>
  <si>
    <t>L8</t>
  </si>
  <si>
    <t>その他の骨</t>
  </si>
  <si>
    <t>B5</t>
  </si>
  <si>
    <t>L9</t>
  </si>
  <si>
    <t>L10</t>
  </si>
  <si>
    <t>C5</t>
  </si>
  <si>
    <t>L11</t>
  </si>
  <si>
    <t>臓器類</t>
  </si>
  <si>
    <t>牛臓器</t>
  </si>
  <si>
    <t>豚臓器</t>
  </si>
  <si>
    <t>その他の偶蹄類の臓器</t>
  </si>
  <si>
    <t>D5</t>
  </si>
  <si>
    <t>L12</t>
  </si>
  <si>
    <t>E5</t>
  </si>
  <si>
    <t>L13</t>
  </si>
  <si>
    <t>F5</t>
  </si>
  <si>
    <t>G5</t>
  </si>
  <si>
    <t>その他の偶蹄類の肉</t>
  </si>
  <si>
    <t>L14</t>
  </si>
  <si>
    <t>卵類</t>
  </si>
  <si>
    <t>殻付卵</t>
  </si>
  <si>
    <t>液卵</t>
  </si>
  <si>
    <t>その他の卵</t>
  </si>
  <si>
    <t>加熱処理牛肉</t>
  </si>
  <si>
    <t>B7</t>
  </si>
  <si>
    <t>加熱処理肉牛</t>
  </si>
  <si>
    <t>L15</t>
  </si>
  <si>
    <t>加熱処理豚肉</t>
  </si>
  <si>
    <t>C7</t>
  </si>
  <si>
    <t>加熱処理肉豚</t>
  </si>
  <si>
    <t>L16</t>
  </si>
  <si>
    <t>皮類</t>
  </si>
  <si>
    <t>牛皮</t>
  </si>
  <si>
    <t>豚皮</t>
  </si>
  <si>
    <t>めん羊皮</t>
  </si>
  <si>
    <t>山羊皮</t>
  </si>
  <si>
    <t>鹿皮</t>
  </si>
  <si>
    <t>その他の
偶蹄類の皮</t>
  </si>
  <si>
    <t>馬皮</t>
  </si>
  <si>
    <t>加熱処理その他の偶蹄類肉</t>
  </si>
  <si>
    <t>D7</t>
  </si>
  <si>
    <t>L17</t>
  </si>
  <si>
    <t>ハム</t>
  </si>
  <si>
    <t>E7</t>
  </si>
  <si>
    <t>L18</t>
  </si>
  <si>
    <t>犬皮</t>
  </si>
  <si>
    <t>その他の皮</t>
  </si>
  <si>
    <t>加熱処理ハム</t>
  </si>
  <si>
    <t>F7</t>
  </si>
  <si>
    <t>L19</t>
  </si>
  <si>
    <t>G7</t>
  </si>
  <si>
    <t>L20</t>
  </si>
  <si>
    <t>毛類</t>
  </si>
  <si>
    <t>牛毛</t>
  </si>
  <si>
    <t>豚毛</t>
  </si>
  <si>
    <t>羊毛</t>
  </si>
  <si>
    <t>山羊毛</t>
  </si>
  <si>
    <t>鹿毛</t>
  </si>
  <si>
    <t>その他の
偶蹄類の毛</t>
  </si>
  <si>
    <t>馬毛</t>
  </si>
  <si>
    <t>加熱処理
ソーセージ</t>
  </si>
  <si>
    <t>H7</t>
  </si>
  <si>
    <t>加熱処理ソーセージ</t>
  </si>
  <si>
    <t>L21</t>
  </si>
  <si>
    <t>B9</t>
  </si>
  <si>
    <t>L22</t>
  </si>
  <si>
    <t>羽毛</t>
  </si>
  <si>
    <t>犬毛</t>
  </si>
  <si>
    <t>その他の毛</t>
  </si>
  <si>
    <t>加熱処理
ベーコン</t>
  </si>
  <si>
    <t>C9</t>
  </si>
  <si>
    <t>加熱処理ベーコン</t>
  </si>
  <si>
    <t>L23</t>
  </si>
  <si>
    <t>馬肉</t>
  </si>
  <si>
    <t>D9</t>
  </si>
  <si>
    <t>L24</t>
  </si>
  <si>
    <t>乳製品類</t>
    <rPh sb="0" eb="3">
      <t>ニュウセイヒン</t>
    </rPh>
    <rPh sb="3" eb="4">
      <t>ルイ</t>
    </rPh>
    <phoneticPr fontId="4"/>
  </si>
  <si>
    <t>チーズ</t>
    <phoneticPr fontId="4"/>
  </si>
  <si>
    <t>バター</t>
    <phoneticPr fontId="4"/>
  </si>
  <si>
    <t>ミール類</t>
  </si>
  <si>
    <t>血粉</t>
  </si>
  <si>
    <t>肉粉</t>
  </si>
  <si>
    <t>肉骨粉</t>
  </si>
  <si>
    <t>うさぎ肉</t>
  </si>
  <si>
    <t>E9</t>
  </si>
  <si>
    <t>L25</t>
  </si>
  <si>
    <t>F9</t>
  </si>
  <si>
    <t>L26</t>
  </si>
  <si>
    <t>その他
畜産物</t>
  </si>
  <si>
    <t>精液
(アンプル）</t>
  </si>
  <si>
    <t>受精卵
（個）</t>
  </si>
  <si>
    <t>犬肉</t>
  </si>
  <si>
    <t>G9</t>
  </si>
  <si>
    <t>L27</t>
  </si>
  <si>
    <t>非加熱
その他の肉</t>
  </si>
  <si>
    <t>H9</t>
  </si>
  <si>
    <t>その他の肉（非加熱）</t>
  </si>
  <si>
    <t>L28</t>
  </si>
  <si>
    <t>総計</t>
  </si>
  <si>
    <t>加熱処理その他の肉</t>
  </si>
  <si>
    <t>B11</t>
  </si>
  <si>
    <t>その他の肉（加熱処理肉）</t>
  </si>
  <si>
    <t>L29</t>
  </si>
  <si>
    <t>家きん加熱処理肉</t>
  </si>
  <si>
    <t>C11</t>
  </si>
  <si>
    <t>加熱処理肉（家きん）</t>
  </si>
  <si>
    <t>L30</t>
  </si>
  <si>
    <t>家きん加熱処理ハム</t>
  </si>
  <si>
    <t>D11</t>
  </si>
  <si>
    <t>加熱処理ハム（家きん）</t>
  </si>
  <si>
    <t>L31</t>
  </si>
  <si>
    <t>資料）動物検疫所調べ</t>
  </si>
  <si>
    <t>家きん加熱処理ソーセージ</t>
  </si>
  <si>
    <t>E11</t>
  </si>
  <si>
    <t>加熱処理ソーセージ（家きん）</t>
  </si>
  <si>
    <t>L32</t>
  </si>
  <si>
    <t>(注）</t>
  </si>
  <si>
    <t>１．解放重量ベースの速報値の為、数値が変更となることがある。
　　また、数量についてはことわりのない限り、Kg集計できるもののみを集計している。</t>
    <rPh sb="36" eb="38">
      <t>スウリョウ</t>
    </rPh>
    <rPh sb="50" eb="51">
      <t>カギ</t>
    </rPh>
    <rPh sb="55" eb="57">
      <t>シュウケイ</t>
    </rPh>
    <rPh sb="65" eb="67">
      <t>シュウケイ</t>
    </rPh>
    <phoneticPr fontId="4"/>
  </si>
  <si>
    <t>家きん加熱処理ベーコン</t>
  </si>
  <si>
    <t>F11</t>
  </si>
  <si>
    <t>加熱処理ベーコン（家きん）</t>
  </si>
  <si>
    <t>L33</t>
  </si>
  <si>
    <t>２．携帯品・郵便物として輸出されたものは除く。</t>
    <rPh sb="12" eb="14">
      <t>ユシュツ</t>
    </rPh>
    <phoneticPr fontId="4"/>
  </si>
  <si>
    <t>加熱処理
その他の家きん肉</t>
  </si>
  <si>
    <t>G11</t>
  </si>
  <si>
    <t>その他の肉（加熱処理肉）(家きん肉)</t>
  </si>
  <si>
    <t>L34</t>
  </si>
  <si>
    <t>３．「家きん肉」は、鶏、うずら、きじ、だちょう、ほろほろ鳥及び七面鳥並びにあひる、がちょうその他のかも目の
　　鳥類由来の肉、ハム、ソーセージ、ベーコン。</t>
    <rPh sb="6" eb="7">
      <t>ニク</t>
    </rPh>
    <rPh sb="10" eb="11">
      <t>トリ</t>
    </rPh>
    <rPh sb="28" eb="29">
      <t>トリ</t>
    </rPh>
    <rPh sb="29" eb="30">
      <t>オヨ</t>
    </rPh>
    <rPh sb="31" eb="34">
      <t>シチメンチョウ</t>
    </rPh>
    <rPh sb="34" eb="35">
      <t>ナラ</t>
    </rPh>
    <rPh sb="47" eb="48">
      <t>タ</t>
    </rPh>
    <rPh sb="51" eb="52">
      <t>メ</t>
    </rPh>
    <rPh sb="56" eb="58">
      <t>チョウルイ</t>
    </rPh>
    <rPh sb="58" eb="60">
      <t>ユライ</t>
    </rPh>
    <rPh sb="61" eb="62">
      <t>ニク</t>
    </rPh>
    <phoneticPr fontId="4"/>
  </si>
  <si>
    <t>牛</t>
  </si>
  <si>
    <t>B15</t>
  </si>
  <si>
    <t>偶蹄類の臓器牛</t>
  </si>
  <si>
    <t>L35</t>
  </si>
  <si>
    <t>４．「偶蹄類以外の臓器」には、馬、家きん、うさぎ、犬の臓器を含む。</t>
  </si>
  <si>
    <t>豚</t>
  </si>
  <si>
    <t>C15</t>
  </si>
  <si>
    <t>偶蹄類の臓器豚</t>
  </si>
  <si>
    <t>L36</t>
  </si>
  <si>
    <t>５．「消化管等」には、消化管、子宮及び膀胱を含む。</t>
  </si>
  <si>
    <t>その他の偶蹄類</t>
  </si>
  <si>
    <t>D15</t>
  </si>
  <si>
    <t>偶蹄類の臓器その他の偶蹄類</t>
  </si>
  <si>
    <t>L37</t>
  </si>
  <si>
    <t>６．総計に「その他の畜産物」は含めない。</t>
    <phoneticPr fontId="4"/>
  </si>
  <si>
    <t>加熱処理牛</t>
  </si>
  <si>
    <t>E15</t>
  </si>
  <si>
    <t>L38</t>
  </si>
  <si>
    <t>７．その他の畜産物の計に精液、受精卵、未受精卵は含めない。</t>
    <phoneticPr fontId="4"/>
  </si>
  <si>
    <t>加熱処理豚</t>
  </si>
  <si>
    <t>F15</t>
  </si>
  <si>
    <t>加熱処理臓器豚</t>
  </si>
  <si>
    <t>L39</t>
  </si>
  <si>
    <t>８．類別の計は、集計対象が無い場合「0」と記す。</t>
    <rPh sb="2" eb="3">
      <t>ルイ</t>
    </rPh>
    <rPh sb="3" eb="4">
      <t>ベツ</t>
    </rPh>
    <rPh sb="5" eb="6">
      <t>ケイ</t>
    </rPh>
    <rPh sb="8" eb="10">
      <t>シュウケイ</t>
    </rPh>
    <rPh sb="10" eb="12">
      <t>タイショウ</t>
    </rPh>
    <rPh sb="13" eb="14">
      <t>ナ</t>
    </rPh>
    <rPh sb="15" eb="17">
      <t>バアイ</t>
    </rPh>
    <rPh sb="21" eb="22">
      <t>シル</t>
    </rPh>
    <phoneticPr fontId="4"/>
  </si>
  <si>
    <t>加熱処理
その他の偶蹄類</t>
  </si>
  <si>
    <t>G15</t>
  </si>
  <si>
    <t>加熱処理その他の偶蹄類</t>
  </si>
  <si>
    <t>L40</t>
  </si>
  <si>
    <t>偶蹄類以外の
臓器</t>
  </si>
  <si>
    <t>H15</t>
  </si>
  <si>
    <t>偶蹄類以外の臓器</t>
  </si>
  <si>
    <t>L41</t>
  </si>
  <si>
    <t>消化管等</t>
  </si>
  <si>
    <t>B17</t>
  </si>
  <si>
    <t>L42</t>
  </si>
  <si>
    <t>加熱処理消化管等</t>
  </si>
  <si>
    <t>C17</t>
  </si>
  <si>
    <t>L43</t>
  </si>
  <si>
    <t>ケーシング</t>
  </si>
  <si>
    <t>D17</t>
  </si>
  <si>
    <t>L44</t>
  </si>
  <si>
    <t>脂肪</t>
  </si>
  <si>
    <t>E17</t>
  </si>
  <si>
    <t>L45</t>
  </si>
  <si>
    <t>非加熱
その他の臓器</t>
  </si>
  <si>
    <t>F17</t>
  </si>
  <si>
    <t>その他の臓器（非加熱）</t>
  </si>
  <si>
    <t>L46</t>
  </si>
  <si>
    <t>加熱処理
その他の臓器</t>
  </si>
  <si>
    <t>G17</t>
  </si>
  <si>
    <t>L47</t>
  </si>
  <si>
    <t>加熱処理
家きん臓器</t>
  </si>
  <si>
    <t>H17</t>
  </si>
  <si>
    <t>加熱処理臓器（家きん）</t>
  </si>
  <si>
    <t>L48</t>
  </si>
  <si>
    <t>加熱処理
家きん消化管</t>
  </si>
  <si>
    <t>B19</t>
  </si>
  <si>
    <t>加熱処理消化管等（家きん）</t>
  </si>
  <si>
    <t>L49</t>
  </si>
  <si>
    <t>加熱処理その他の家きん臓器</t>
  </si>
  <si>
    <t>C19</t>
  </si>
  <si>
    <t>その他の臓器（加熱処理）（家きん）</t>
  </si>
  <si>
    <t>L50</t>
  </si>
  <si>
    <t>B21</t>
  </si>
  <si>
    <t>L51</t>
  </si>
  <si>
    <t>C21</t>
  </si>
  <si>
    <t>L52</t>
  </si>
  <si>
    <t>D21</t>
  </si>
  <si>
    <t>L53</t>
  </si>
  <si>
    <t>B23</t>
  </si>
  <si>
    <t>L54</t>
  </si>
  <si>
    <t>C23</t>
  </si>
  <si>
    <t>L55</t>
  </si>
  <si>
    <t>D23</t>
  </si>
  <si>
    <t>L56</t>
  </si>
  <si>
    <t>E23</t>
  </si>
  <si>
    <t>L57</t>
  </si>
  <si>
    <t>F23</t>
  </si>
  <si>
    <t>G23</t>
  </si>
  <si>
    <t>その他の偶蹄類の皮</t>
  </si>
  <si>
    <t>L58</t>
  </si>
  <si>
    <t>H23</t>
  </si>
  <si>
    <t>L59</t>
  </si>
  <si>
    <t>うさぎ皮</t>
  </si>
  <si>
    <t>B25</t>
  </si>
  <si>
    <t>L60</t>
  </si>
  <si>
    <t>C25</t>
  </si>
  <si>
    <t>L61</t>
  </si>
  <si>
    <t>D25</t>
  </si>
  <si>
    <t>L62</t>
  </si>
  <si>
    <t>B27</t>
  </si>
  <si>
    <t>L63</t>
  </si>
  <si>
    <t>C27</t>
  </si>
  <si>
    <t>L64</t>
  </si>
  <si>
    <t>D27</t>
  </si>
  <si>
    <t>L65</t>
  </si>
  <si>
    <t>E27</t>
  </si>
  <si>
    <t>L66</t>
  </si>
  <si>
    <t>F27</t>
  </si>
  <si>
    <t>G27</t>
  </si>
  <si>
    <t>その他の偶蹄類の毛</t>
  </si>
  <si>
    <t>H27</t>
  </si>
  <si>
    <t>うさぎ毛</t>
  </si>
  <si>
    <t>羽毛粉</t>
  </si>
  <si>
    <t>皮粉・羽毛粉</t>
    <phoneticPr fontId="4"/>
  </si>
  <si>
    <t>その他の
ミール類</t>
  </si>
  <si>
    <t>その他のミール類</t>
  </si>
  <si>
    <t>精液</t>
  </si>
  <si>
    <t>受精卵</t>
  </si>
  <si>
    <t>未受精卵
（個）</t>
  </si>
  <si>
    <t>血清</t>
  </si>
  <si>
    <t>ふん・尿</t>
  </si>
  <si>
    <t>その他の畜産物</t>
  </si>
  <si>
    <t>穀物のわら</t>
  </si>
  <si>
    <t>飼料用の乾草</t>
  </si>
  <si>
    <t>その他</t>
  </si>
  <si>
    <t>稲わら・その他</t>
  </si>
  <si>
    <t>偶蹄類動物の飼料用乳製品</t>
    <phoneticPr fontId="4"/>
  </si>
  <si>
    <t>C5</t>
    <phoneticPr fontId="4"/>
  </si>
  <si>
    <t>その他の乳製品</t>
    <rPh sb="2" eb="3">
      <t>タ</t>
    </rPh>
    <rPh sb="4" eb="7">
      <t>ニュウセイヒン</t>
    </rPh>
    <phoneticPr fontId="4"/>
  </si>
  <si>
    <r>
      <t>B</t>
    </r>
    <r>
      <rPr>
        <sz val="11"/>
        <rFont val="ＭＳ Ｐゴシック"/>
        <family val="3"/>
        <charset val="128"/>
      </rPr>
      <t>27</t>
    </r>
    <phoneticPr fontId="4"/>
  </si>
  <si>
    <r>
      <t>C</t>
    </r>
    <r>
      <rPr>
        <sz val="11"/>
        <rFont val="ＭＳ Ｐゴシック"/>
        <family val="3"/>
        <charset val="128"/>
      </rPr>
      <t>27</t>
    </r>
    <phoneticPr fontId="4"/>
  </si>
  <si>
    <r>
      <t>D</t>
    </r>
    <r>
      <rPr>
        <sz val="11"/>
        <rFont val="ＭＳ Ｐゴシック"/>
        <family val="3"/>
        <charset val="128"/>
      </rPr>
      <t>27</t>
    </r>
    <phoneticPr fontId="4"/>
  </si>
  <si>
    <r>
      <t>E</t>
    </r>
    <r>
      <rPr>
        <sz val="11"/>
        <rFont val="ＭＳ Ｐゴシック"/>
        <family val="3"/>
        <charset val="128"/>
      </rPr>
      <t>27</t>
    </r>
    <phoneticPr fontId="4"/>
  </si>
  <si>
    <t>（単位：Kg）</t>
    <phoneticPr fontId="4"/>
  </si>
  <si>
    <t>骨類</t>
    <rPh sb="0" eb="1">
      <t>ホネ</t>
    </rPh>
    <rPh sb="1" eb="2">
      <t>ルイ</t>
    </rPh>
    <phoneticPr fontId="4"/>
  </si>
  <si>
    <t>B3</t>
    <phoneticPr fontId="4"/>
  </si>
  <si>
    <t>L2</t>
    <phoneticPr fontId="4"/>
  </si>
  <si>
    <t>C3</t>
    <phoneticPr fontId="4"/>
  </si>
  <si>
    <t>肉類</t>
    <rPh sb="0" eb="2">
      <t>ニクルイ</t>
    </rPh>
    <phoneticPr fontId="4"/>
  </si>
  <si>
    <t>鹿肉</t>
    <rPh sb="1" eb="2">
      <t>ニク</t>
    </rPh>
    <phoneticPr fontId="4"/>
  </si>
  <si>
    <t>D3</t>
    <phoneticPr fontId="4"/>
  </si>
  <si>
    <t>E3</t>
    <phoneticPr fontId="4"/>
  </si>
  <si>
    <t>加熱処理骨粉</t>
    <phoneticPr fontId="4"/>
  </si>
  <si>
    <t>加熱処理
その他の肉</t>
  </si>
  <si>
    <t>H3</t>
    <phoneticPr fontId="4"/>
  </si>
  <si>
    <t>加熱処理
家きん肉　　　　　　　　　　　　</t>
  </si>
  <si>
    <r>
      <t>B</t>
    </r>
    <r>
      <rPr>
        <sz val="11"/>
        <rFont val="ＭＳ Ｐゴシック"/>
        <family val="3"/>
        <charset val="128"/>
      </rPr>
      <t>5</t>
    </r>
    <phoneticPr fontId="4"/>
  </si>
  <si>
    <t>臓器類</t>
    <rPh sb="0" eb="2">
      <t>ゾウキ</t>
    </rPh>
    <rPh sb="2" eb="3">
      <t>ルイ</t>
    </rPh>
    <phoneticPr fontId="4"/>
  </si>
  <si>
    <r>
      <t>D</t>
    </r>
    <r>
      <rPr>
        <sz val="11"/>
        <rFont val="ＭＳ Ｐゴシック"/>
        <family val="3"/>
        <charset val="128"/>
      </rPr>
      <t>5</t>
    </r>
    <phoneticPr fontId="4"/>
  </si>
  <si>
    <t>E5</t>
    <phoneticPr fontId="4"/>
  </si>
  <si>
    <t>加熱処理
消化管等</t>
  </si>
  <si>
    <t>F5</t>
    <phoneticPr fontId="4"/>
  </si>
  <si>
    <t>卵類</t>
    <rPh sb="0" eb="1">
      <t>タマゴ</t>
    </rPh>
    <rPh sb="1" eb="2">
      <t>ルイ</t>
    </rPh>
    <phoneticPr fontId="4"/>
  </si>
  <si>
    <t>加熱処理肉その他偶蹄類</t>
  </si>
  <si>
    <t>加熱処理肉その他偶蹄類（めん羊）</t>
    <phoneticPr fontId="4"/>
  </si>
  <si>
    <t>皮類</t>
    <rPh sb="0" eb="1">
      <t>カワ</t>
    </rPh>
    <rPh sb="1" eb="2">
      <t>ルイ</t>
    </rPh>
    <phoneticPr fontId="4"/>
  </si>
  <si>
    <t>鹿皮</t>
    <rPh sb="1" eb="2">
      <t>カワ</t>
    </rPh>
    <phoneticPr fontId="4"/>
  </si>
  <si>
    <t>毛類</t>
    <rPh sb="0" eb="1">
      <t>ケ</t>
    </rPh>
    <rPh sb="1" eb="2">
      <t>ルイ</t>
    </rPh>
    <phoneticPr fontId="4"/>
  </si>
  <si>
    <t>鹿毛</t>
    <rPh sb="1" eb="2">
      <t>ケ</t>
    </rPh>
    <phoneticPr fontId="4"/>
  </si>
  <si>
    <t>L25</t>
    <phoneticPr fontId="4"/>
  </si>
  <si>
    <t>L26</t>
    <phoneticPr fontId="4"/>
  </si>
  <si>
    <t>ミール類</t>
    <rPh sb="3" eb="4">
      <t>ルイ</t>
    </rPh>
    <phoneticPr fontId="4"/>
  </si>
  <si>
    <t>皮粉・羽毛粉</t>
  </si>
  <si>
    <t>その他
畜産物</t>
    <rPh sb="2" eb="3">
      <t>タ</t>
    </rPh>
    <rPh sb="4" eb="7">
      <t>チクサンブツ</t>
    </rPh>
    <phoneticPr fontId="4"/>
  </si>
  <si>
    <t>その他の肉（加熱処理肉）</t>
    <phoneticPr fontId="4"/>
  </si>
  <si>
    <t>わら類</t>
    <rPh sb="2" eb="3">
      <t>タグイ</t>
    </rPh>
    <phoneticPr fontId="4"/>
  </si>
  <si>
    <t>その他の肉（加熱処理肉）（家きん）</t>
  </si>
  <si>
    <t>加熱処理臓器牛</t>
  </si>
  <si>
    <r>
      <t>B</t>
    </r>
    <r>
      <rPr>
        <sz val="11"/>
        <rFont val="ＭＳ Ｐゴシック"/>
        <family val="3"/>
        <charset val="128"/>
      </rPr>
      <t>15</t>
    </r>
    <phoneticPr fontId="4"/>
  </si>
  <si>
    <t>資料）動物検疫所調べ</t>
    <rPh sb="0" eb="2">
      <t>シリョウ</t>
    </rPh>
    <rPh sb="3" eb="5">
      <t>ドウブツ</t>
    </rPh>
    <rPh sb="5" eb="8">
      <t>ケンエキショ</t>
    </rPh>
    <rPh sb="8" eb="9">
      <t>シラ</t>
    </rPh>
    <phoneticPr fontId="13"/>
  </si>
  <si>
    <t>C15</t>
    <phoneticPr fontId="4"/>
  </si>
  <si>
    <t>(注）</t>
    <rPh sb="1" eb="2">
      <t>チュウ</t>
    </rPh>
    <phoneticPr fontId="4"/>
  </si>
  <si>
    <t>加熱処理臓器その他の偶蹄類</t>
  </si>
  <si>
    <r>
      <t>D</t>
    </r>
    <r>
      <rPr>
        <sz val="11"/>
        <rFont val="ＭＳ Ｐゴシック"/>
        <family val="3"/>
        <charset val="128"/>
      </rPr>
      <t>15</t>
    </r>
    <phoneticPr fontId="4"/>
  </si>
  <si>
    <t>２．携帯品・郵便物として輸入されたものは除く。</t>
    <rPh sb="2" eb="4">
      <t>ケイタイ</t>
    </rPh>
    <rPh sb="4" eb="5">
      <t>ヒン</t>
    </rPh>
    <rPh sb="6" eb="9">
      <t>ユウビンブツ</t>
    </rPh>
    <rPh sb="12" eb="14">
      <t>ユニュウ</t>
    </rPh>
    <rPh sb="20" eb="21">
      <t>ノゾ</t>
    </rPh>
    <phoneticPr fontId="4"/>
  </si>
  <si>
    <r>
      <t>E</t>
    </r>
    <r>
      <rPr>
        <sz val="11"/>
        <rFont val="ＭＳ Ｐゴシック"/>
        <family val="3"/>
        <charset val="128"/>
      </rPr>
      <t>15</t>
    </r>
    <phoneticPr fontId="4"/>
  </si>
  <si>
    <r>
      <t>F</t>
    </r>
    <r>
      <rPr>
        <sz val="11"/>
        <rFont val="ＭＳ Ｐゴシック"/>
        <family val="3"/>
        <charset val="128"/>
      </rPr>
      <t>15</t>
    </r>
    <phoneticPr fontId="4"/>
  </si>
  <si>
    <t>４．「偶蹄類以外の臓器」には、馬、家きん、うさぎ、犬の臓器を含む。</t>
    <rPh sb="3" eb="6">
      <t>グウテイルイ</t>
    </rPh>
    <rPh sb="6" eb="8">
      <t>イガイ</t>
    </rPh>
    <rPh sb="9" eb="11">
      <t>ゾウキ</t>
    </rPh>
    <rPh sb="15" eb="16">
      <t>ウマ</t>
    </rPh>
    <rPh sb="25" eb="26">
      <t>イヌ</t>
    </rPh>
    <rPh sb="27" eb="29">
      <t>ゾウキ</t>
    </rPh>
    <rPh sb="30" eb="31">
      <t>フク</t>
    </rPh>
    <phoneticPr fontId="4"/>
  </si>
  <si>
    <t>G15</t>
    <phoneticPr fontId="4"/>
  </si>
  <si>
    <t>加熱処理その他の偶蹄類</t>
    <phoneticPr fontId="4"/>
  </si>
  <si>
    <t>５．「消化管等」には、消化管、子宮及び膀胱を含む。</t>
    <rPh sb="3" eb="6">
      <t>ショウカカン</t>
    </rPh>
    <rPh sb="6" eb="7">
      <t>ナド</t>
    </rPh>
    <rPh sb="11" eb="14">
      <t>ショウカカン</t>
    </rPh>
    <rPh sb="15" eb="17">
      <t>シキュウ</t>
    </rPh>
    <rPh sb="17" eb="18">
      <t>オヨ</t>
    </rPh>
    <rPh sb="19" eb="21">
      <t>ボウコウ</t>
    </rPh>
    <rPh sb="22" eb="23">
      <t>フク</t>
    </rPh>
    <phoneticPr fontId="4"/>
  </si>
  <si>
    <r>
      <t>H</t>
    </r>
    <r>
      <rPr>
        <sz val="11"/>
        <rFont val="ＭＳ Ｐゴシック"/>
        <family val="3"/>
        <charset val="128"/>
      </rPr>
      <t>15</t>
    </r>
    <phoneticPr fontId="4"/>
  </si>
  <si>
    <t>偶蹄類以外の臓器</t>
    <phoneticPr fontId="4"/>
  </si>
  <si>
    <t>６．「その他の肉（臓器）」には、餃子やピザなど肉（臓器）を含む調製品である。</t>
    <rPh sb="5" eb="6">
      <t>タ</t>
    </rPh>
    <rPh sb="7" eb="8">
      <t>ニク</t>
    </rPh>
    <rPh sb="9" eb="11">
      <t>ゾウキ</t>
    </rPh>
    <rPh sb="16" eb="18">
      <t>ギョウザ</t>
    </rPh>
    <rPh sb="23" eb="24">
      <t>ニク</t>
    </rPh>
    <rPh sb="25" eb="27">
      <t>ゾウキ</t>
    </rPh>
    <rPh sb="29" eb="30">
      <t>フク</t>
    </rPh>
    <rPh sb="31" eb="34">
      <t>チョウセイヒン</t>
    </rPh>
    <phoneticPr fontId="4"/>
  </si>
  <si>
    <t>７．「加熱処理肉」、「加熱処理ソーセージ、ハム、ベーコン」、「その他の加熱処理肉」は、農林水産大臣の指定した
　　処理施設で一定の加熱処理がなされたもの。なお、家きん肉由来のものは含まない。</t>
    <rPh sb="3" eb="5">
      <t>カネツ</t>
    </rPh>
    <rPh sb="5" eb="7">
      <t>ショリ</t>
    </rPh>
    <rPh sb="7" eb="8">
      <t>ニク</t>
    </rPh>
    <rPh sb="11" eb="13">
      <t>カネツ</t>
    </rPh>
    <rPh sb="13" eb="15">
      <t>ショリ</t>
    </rPh>
    <rPh sb="33" eb="34">
      <t>タ</t>
    </rPh>
    <rPh sb="35" eb="37">
      <t>カネツ</t>
    </rPh>
    <rPh sb="37" eb="39">
      <t>ショリ</t>
    </rPh>
    <rPh sb="39" eb="40">
      <t>ニク</t>
    </rPh>
    <rPh sb="43" eb="45">
      <t>ノウリン</t>
    </rPh>
    <rPh sb="45" eb="47">
      <t>スイサン</t>
    </rPh>
    <rPh sb="47" eb="49">
      <t>ダイジン</t>
    </rPh>
    <rPh sb="50" eb="52">
      <t>シテイ</t>
    </rPh>
    <rPh sb="57" eb="59">
      <t>ショリ</t>
    </rPh>
    <rPh sb="62" eb="64">
      <t>イッテイ</t>
    </rPh>
    <rPh sb="65" eb="67">
      <t>カネツ</t>
    </rPh>
    <rPh sb="67" eb="69">
      <t>ショリ</t>
    </rPh>
    <rPh sb="83" eb="84">
      <t>ニク</t>
    </rPh>
    <rPh sb="84" eb="86">
      <t>ユライ</t>
    </rPh>
    <rPh sb="90" eb="91">
      <t>フク</t>
    </rPh>
    <phoneticPr fontId="4"/>
  </si>
  <si>
    <t>８．「家きん加熱処理肉」は、農林水産大臣の指定した施設で加熱処理された、鶏、うずら、きじ、だちょう、ほろほろ
　　鳥及び七面鳥並びにあひる、がちょうその他のかも目の鳥類由来の肉、ハム、ソーセージ、ベーコンである。</t>
    <rPh sb="28" eb="30">
      <t>カネツ</t>
    </rPh>
    <rPh sb="84" eb="86">
      <t>ユライ</t>
    </rPh>
    <rPh sb="87" eb="88">
      <t>ニク</t>
    </rPh>
    <phoneticPr fontId="4"/>
  </si>
  <si>
    <t>９．その他の畜産物の計に精液、受精卵は含めない。</t>
    <rPh sb="4" eb="5">
      <t>タ</t>
    </rPh>
    <rPh sb="6" eb="9">
      <t>チクサンブツ</t>
    </rPh>
    <rPh sb="10" eb="11">
      <t>ケイ</t>
    </rPh>
    <rPh sb="12" eb="14">
      <t>セイエキ</t>
    </rPh>
    <rPh sb="15" eb="18">
      <t>ジュセイラン</t>
    </rPh>
    <rPh sb="19" eb="20">
      <t>フク</t>
    </rPh>
    <phoneticPr fontId="4"/>
  </si>
  <si>
    <t>１０．総計に「その他の畜産物」は含めない。</t>
    <phoneticPr fontId="4"/>
  </si>
  <si>
    <t>その他の臓器（加熱処理）</t>
  </si>
  <si>
    <t>１１．類別の計は、集計対象が無い場合「0」と記す。</t>
    <rPh sb="3" eb="4">
      <t>ルイ</t>
    </rPh>
    <rPh sb="4" eb="5">
      <t>ベツ</t>
    </rPh>
    <rPh sb="6" eb="7">
      <t>ケイ</t>
    </rPh>
    <rPh sb="9" eb="11">
      <t>シュウケイ</t>
    </rPh>
    <rPh sb="11" eb="13">
      <t>タイショウ</t>
    </rPh>
    <rPh sb="14" eb="15">
      <t>ナ</t>
    </rPh>
    <rPh sb="16" eb="18">
      <t>バアイ</t>
    </rPh>
    <rPh sb="22" eb="23">
      <t>シル</t>
    </rPh>
    <phoneticPr fontId="4"/>
  </si>
  <si>
    <t>その他の臓器（加熱処理）</t>
    <phoneticPr fontId="4"/>
  </si>
  <si>
    <r>
      <t>B</t>
    </r>
    <r>
      <rPr>
        <sz val="11"/>
        <rFont val="ＭＳ Ｐゴシック"/>
        <family val="3"/>
        <charset val="128"/>
      </rPr>
      <t>21</t>
    </r>
    <phoneticPr fontId="4"/>
  </si>
  <si>
    <r>
      <t>C</t>
    </r>
    <r>
      <rPr>
        <sz val="11"/>
        <rFont val="ＭＳ Ｐゴシック"/>
        <family val="3"/>
        <charset val="128"/>
      </rPr>
      <t>21</t>
    </r>
    <phoneticPr fontId="4"/>
  </si>
  <si>
    <r>
      <t>D</t>
    </r>
    <r>
      <rPr>
        <sz val="11"/>
        <rFont val="ＭＳ Ｐゴシック"/>
        <family val="3"/>
        <charset val="128"/>
      </rPr>
      <t>21</t>
    </r>
    <phoneticPr fontId="4"/>
  </si>
  <si>
    <t>B25</t>
    <phoneticPr fontId="4"/>
  </si>
  <si>
    <t>未受精卵</t>
  </si>
  <si>
    <r>
      <t>B</t>
    </r>
    <r>
      <rPr>
        <sz val="11"/>
        <rFont val="ＭＳ Ｐゴシック"/>
        <family val="3"/>
        <charset val="128"/>
      </rPr>
      <t>29</t>
    </r>
    <phoneticPr fontId="4"/>
  </si>
  <si>
    <r>
      <t>C</t>
    </r>
    <r>
      <rPr>
        <sz val="11"/>
        <rFont val="ＭＳ Ｐゴシック"/>
        <family val="3"/>
        <charset val="128"/>
      </rPr>
      <t>29</t>
    </r>
    <phoneticPr fontId="4"/>
  </si>
  <si>
    <r>
      <t>D</t>
    </r>
    <r>
      <rPr>
        <sz val="11"/>
        <rFont val="ＭＳ Ｐゴシック"/>
        <family val="3"/>
        <charset val="128"/>
      </rPr>
      <t>29</t>
    </r>
    <phoneticPr fontId="4"/>
  </si>
  <si>
    <r>
      <t>E</t>
    </r>
    <r>
      <rPr>
        <sz val="11"/>
        <rFont val="ＭＳ Ｐゴシック"/>
        <family val="3"/>
        <charset val="128"/>
      </rPr>
      <t>29</t>
    </r>
    <phoneticPr fontId="4"/>
  </si>
  <si>
    <t>(単位：頭、羽）</t>
    <rPh sb="1" eb="3">
      <t>タンイ</t>
    </rPh>
    <rPh sb="4" eb="5">
      <t>トウ</t>
    </rPh>
    <rPh sb="6" eb="7">
      <t>ワ</t>
    </rPh>
    <phoneticPr fontId="4"/>
  </si>
  <si>
    <t>用　途</t>
    <rPh sb="0" eb="1">
      <t>ヨウ</t>
    </rPh>
    <rPh sb="2" eb="3">
      <t>ト</t>
    </rPh>
    <phoneticPr fontId="4"/>
  </si>
  <si>
    <t>輸　入</t>
    <rPh sb="0" eb="1">
      <t>ユ</t>
    </rPh>
    <rPh sb="2" eb="3">
      <t>イ</t>
    </rPh>
    <phoneticPr fontId="4"/>
  </si>
  <si>
    <t>輸　出</t>
    <rPh sb="0" eb="1">
      <t>ユ</t>
    </rPh>
    <rPh sb="2" eb="3">
      <t>シュツ</t>
    </rPh>
    <phoneticPr fontId="4"/>
  </si>
  <si>
    <t>　牛</t>
    <rPh sb="1" eb="2">
      <t>ウシ</t>
    </rPh>
    <phoneticPr fontId="4"/>
  </si>
  <si>
    <t>　乳用繁殖用</t>
    <rPh sb="1" eb="3">
      <t>ニュウヨウ</t>
    </rPh>
    <rPh sb="3" eb="6">
      <t>ハンショクヨウ</t>
    </rPh>
    <phoneticPr fontId="4"/>
  </si>
  <si>
    <t>-</t>
    <phoneticPr fontId="4"/>
  </si>
  <si>
    <t>　肉用繁殖用</t>
    <rPh sb="1" eb="3">
      <t>ニクヨウ</t>
    </rPh>
    <rPh sb="3" eb="6">
      <t>ハンショクヨウ</t>
    </rPh>
    <phoneticPr fontId="4"/>
  </si>
  <si>
    <t>　肥育用</t>
    <rPh sb="1" eb="4">
      <t>ヒイクヨウ</t>
    </rPh>
    <phoneticPr fontId="4"/>
  </si>
  <si>
    <t>　と畜場直行用</t>
    <rPh sb="2" eb="3">
      <t>チク</t>
    </rPh>
    <rPh sb="3" eb="4">
      <t>ジョウ</t>
    </rPh>
    <rPh sb="4" eb="6">
      <t>チョッコウ</t>
    </rPh>
    <rPh sb="6" eb="7">
      <t>ヨウ</t>
    </rPh>
    <phoneticPr fontId="4"/>
  </si>
  <si>
    <t>　その他</t>
    <rPh sb="3" eb="4">
      <t>タ</t>
    </rPh>
    <phoneticPr fontId="4"/>
  </si>
  <si>
    <t>　豚</t>
    <rPh sb="1" eb="2">
      <t>ブタ</t>
    </rPh>
    <phoneticPr fontId="4"/>
  </si>
  <si>
    <t>　繁殖用</t>
    <rPh sb="1" eb="4">
      <t>ハンショクヨウ</t>
    </rPh>
    <phoneticPr fontId="4"/>
  </si>
  <si>
    <t>　めん羊</t>
    <rPh sb="3" eb="4">
      <t>ヒツジ</t>
    </rPh>
    <phoneticPr fontId="4"/>
  </si>
  <si>
    <t>　山羊</t>
    <rPh sb="1" eb="3">
      <t>ヤギ</t>
    </rPh>
    <phoneticPr fontId="4"/>
  </si>
  <si>
    <t>　その他の偶蹄類</t>
    <rPh sb="3" eb="4">
      <t>タ</t>
    </rPh>
    <rPh sb="5" eb="8">
      <t>グウテイルイ</t>
    </rPh>
    <phoneticPr fontId="4"/>
  </si>
  <si>
    <t>　馬</t>
    <rPh sb="1" eb="2">
      <t>ウマ</t>
    </rPh>
    <phoneticPr fontId="4"/>
  </si>
  <si>
    <t>　乗用</t>
    <rPh sb="1" eb="3">
      <t>ジョウヨウ</t>
    </rPh>
    <phoneticPr fontId="4"/>
  </si>
  <si>
    <t>　競走用</t>
    <rPh sb="1" eb="4">
      <t>キョウソウヨウ</t>
    </rPh>
    <phoneticPr fontId="4"/>
  </si>
  <si>
    <t>　その他の馬科</t>
    <rPh sb="3" eb="4">
      <t>タ</t>
    </rPh>
    <rPh sb="5" eb="6">
      <t>ウマ</t>
    </rPh>
    <rPh sb="6" eb="7">
      <t>カ</t>
    </rPh>
    <phoneticPr fontId="4"/>
  </si>
  <si>
    <t>　うさぎ</t>
    <phoneticPr fontId="4"/>
  </si>
  <si>
    <t>　鶏</t>
    <rPh sb="1" eb="2">
      <t>ケイ</t>
    </rPh>
    <phoneticPr fontId="4"/>
  </si>
  <si>
    <t>　うずら</t>
  </si>
  <si>
    <t>　だちょう</t>
  </si>
  <si>
    <t>　七面鳥</t>
    <rPh sb="1" eb="4">
      <t>シチメンチョウ</t>
    </rPh>
    <phoneticPr fontId="4"/>
  </si>
  <si>
    <t>　あひる</t>
  </si>
  <si>
    <t>　がちょう</t>
  </si>
  <si>
    <t>　その他のかも目の鳥類</t>
    <rPh sb="3" eb="4">
      <t>タ</t>
    </rPh>
    <rPh sb="7" eb="8">
      <t>モク</t>
    </rPh>
    <rPh sb="9" eb="11">
      <t>チョウルイ</t>
    </rPh>
    <phoneticPr fontId="4"/>
  </si>
  <si>
    <t>　きじ</t>
  </si>
  <si>
    <t>　ほろほろ鳥</t>
    <rPh sb="5" eb="6">
      <t>チョウ</t>
    </rPh>
    <phoneticPr fontId="4"/>
  </si>
  <si>
    <t>　初生ひな（鶏）</t>
    <rPh sb="1" eb="2">
      <t>ショ</t>
    </rPh>
    <rPh sb="2" eb="3">
      <t>セイ</t>
    </rPh>
    <rPh sb="6" eb="7">
      <t>ケイ</t>
    </rPh>
    <phoneticPr fontId="4"/>
  </si>
  <si>
    <t>　初生ひな（その他）</t>
    <rPh sb="1" eb="2">
      <t>ショ</t>
    </rPh>
    <rPh sb="2" eb="3">
      <t>セイ</t>
    </rPh>
    <rPh sb="8" eb="9">
      <t>タ</t>
    </rPh>
    <phoneticPr fontId="4"/>
  </si>
  <si>
    <t>　種卵（個）</t>
    <rPh sb="1" eb="2">
      <t>シュ</t>
    </rPh>
    <rPh sb="2" eb="3">
      <t>ラン</t>
    </rPh>
    <rPh sb="4" eb="5">
      <t>コ</t>
    </rPh>
    <phoneticPr fontId="4"/>
  </si>
  <si>
    <t>　蜜蜂（群）</t>
    <rPh sb="1" eb="3">
      <t>ミツバチ</t>
    </rPh>
    <rPh sb="4" eb="5">
      <t>グン</t>
    </rPh>
    <phoneticPr fontId="4"/>
  </si>
  <si>
    <t>　指定検疫物以外の動物（注２）</t>
    <rPh sb="1" eb="3">
      <t>シテイ</t>
    </rPh>
    <rPh sb="3" eb="5">
      <t>ケンエキ</t>
    </rPh>
    <rPh sb="5" eb="6">
      <t>ブツ</t>
    </rPh>
    <rPh sb="6" eb="8">
      <t>イガイ</t>
    </rPh>
    <rPh sb="9" eb="11">
      <t>ドウブツ</t>
    </rPh>
    <rPh sb="12" eb="13">
      <t>チュウ</t>
    </rPh>
    <phoneticPr fontId="4"/>
  </si>
  <si>
    <t>　犬</t>
    <rPh sb="1" eb="2">
      <t>イヌ</t>
    </rPh>
    <phoneticPr fontId="4"/>
  </si>
  <si>
    <t>　猫</t>
    <rPh sb="1" eb="2">
      <t>ネコ</t>
    </rPh>
    <phoneticPr fontId="4"/>
  </si>
  <si>
    <t>　あらいぐま</t>
  </si>
  <si>
    <t>　きつね</t>
  </si>
  <si>
    <t>　スカンク</t>
  </si>
  <si>
    <t>　サル</t>
  </si>
  <si>
    <t>（資料）動物検疫所調べ</t>
    <rPh sb="1" eb="3">
      <t>シリョウ</t>
    </rPh>
    <rPh sb="4" eb="6">
      <t>ドウブツ</t>
    </rPh>
    <rPh sb="6" eb="9">
      <t>ケンエキジョ</t>
    </rPh>
    <rPh sb="9" eb="10">
      <t>シラ</t>
    </rPh>
    <phoneticPr fontId="4"/>
  </si>
  <si>
    <t>（注）１　解放頭羽数ベースの速報値のため、数値が変更となることがある。</t>
    <rPh sb="1" eb="2">
      <t>チュウ</t>
    </rPh>
    <rPh sb="5" eb="7">
      <t>カイホウ</t>
    </rPh>
    <rPh sb="7" eb="8">
      <t>トウ</t>
    </rPh>
    <rPh sb="8" eb="9">
      <t>バネ</t>
    </rPh>
    <rPh sb="9" eb="10">
      <t>カズ</t>
    </rPh>
    <rPh sb="14" eb="16">
      <t>ソクホウ</t>
    </rPh>
    <rPh sb="16" eb="17">
      <t>アタイ</t>
    </rPh>
    <rPh sb="21" eb="23">
      <t>スウチ</t>
    </rPh>
    <rPh sb="24" eb="26">
      <t>ヘンコウ</t>
    </rPh>
    <phoneticPr fontId="4"/>
  </si>
  <si>
    <t>-</t>
  </si>
  <si>
    <t>-</t>
    <phoneticPr fontId="4"/>
  </si>
  <si>
    <t>　　　２　家畜伝染病予防法第４５条第１項第１号に基づく検査を実施した動物。</t>
    <rPh sb="5" eb="7">
      <t>カチク</t>
    </rPh>
    <rPh sb="7" eb="10">
      <t>デンセンビョウ</t>
    </rPh>
    <rPh sb="10" eb="13">
      <t>ヨボウホウ</t>
    </rPh>
    <rPh sb="13" eb="14">
      <t>ダイ</t>
    </rPh>
    <rPh sb="16" eb="17">
      <t>ジョウ</t>
    </rPh>
    <rPh sb="17" eb="18">
      <t>ダイ</t>
    </rPh>
    <rPh sb="19" eb="20">
      <t>コウ</t>
    </rPh>
    <rPh sb="20" eb="21">
      <t>ダイ</t>
    </rPh>
    <rPh sb="22" eb="23">
      <t>ゴウ</t>
    </rPh>
    <rPh sb="24" eb="25">
      <t>モト</t>
    </rPh>
    <rPh sb="27" eb="29">
      <t>ケンサ</t>
    </rPh>
    <rPh sb="30" eb="32">
      <t>ジッシ</t>
    </rPh>
    <rPh sb="34" eb="36">
      <t>ドウブツ</t>
    </rPh>
    <phoneticPr fontId="4"/>
  </si>
  <si>
    <t>牛臓器</t>
    <rPh sb="1" eb="3">
      <t>ゾウキ</t>
    </rPh>
    <phoneticPr fontId="4"/>
  </si>
  <si>
    <t>豚臓器</t>
    <rPh sb="1" eb="3">
      <t>ゾウキ</t>
    </rPh>
    <phoneticPr fontId="4"/>
  </si>
  <si>
    <t>加熱処理
牛の臓器</t>
    <rPh sb="7" eb="9">
      <t>ゾウキ</t>
    </rPh>
    <phoneticPr fontId="4"/>
  </si>
  <si>
    <t>加熱処理
豚の臓器</t>
    <rPh sb="7" eb="9">
      <t>ゾウキ</t>
    </rPh>
    <phoneticPr fontId="4"/>
  </si>
  <si>
    <t>加熱処理その他の偶蹄類の臓器</t>
    <rPh sb="12" eb="14">
      <t>ゾウキ</t>
    </rPh>
    <phoneticPr fontId="4"/>
  </si>
  <si>
    <t>食用殻付卵</t>
    <rPh sb="0" eb="1">
      <t>ショク</t>
    </rPh>
    <rPh sb="1" eb="2">
      <t>ヨウ</t>
    </rPh>
    <phoneticPr fontId="4"/>
  </si>
  <si>
    <t>偶蹄類動物の飼料用乳製品</t>
    <rPh sb="0" eb="3">
      <t>グウテイルイ</t>
    </rPh>
    <rPh sb="3" eb="5">
      <t>ドウブツ</t>
    </rPh>
    <rPh sb="6" eb="9">
      <t>シリョウヨウ</t>
    </rPh>
    <rPh sb="9" eb="12">
      <t>ニュウセイヒン</t>
    </rPh>
    <phoneticPr fontId="4"/>
  </si>
  <si>
    <t>その他の
乳製品</t>
    <rPh sb="5" eb="8">
      <t>ニュウセイヒン</t>
    </rPh>
    <phoneticPr fontId="4"/>
  </si>
  <si>
    <t>計</t>
    <phoneticPr fontId="4"/>
  </si>
  <si>
    <t>肉粉</t>
    <rPh sb="0" eb="1">
      <t>ニク</t>
    </rPh>
    <rPh sb="1" eb="2">
      <t>フン</t>
    </rPh>
    <phoneticPr fontId="4"/>
  </si>
  <si>
    <t>総計</t>
    <rPh sb="0" eb="2">
      <t>ソウケイ</t>
    </rPh>
    <phoneticPr fontId="4"/>
  </si>
  <si>
    <t>その他の骨</t>
    <phoneticPr fontId="4"/>
  </si>
  <si>
    <t>ハム</t>
    <phoneticPr fontId="4"/>
  </si>
  <si>
    <t>馬肉</t>
    <rPh sb="0" eb="2">
      <t>バニク</t>
    </rPh>
    <phoneticPr fontId="4"/>
  </si>
  <si>
    <t>うさぎ肉</t>
    <phoneticPr fontId="4"/>
  </si>
  <si>
    <t>犬肉</t>
    <phoneticPr fontId="4"/>
  </si>
  <si>
    <t>その他の肉</t>
    <phoneticPr fontId="4"/>
  </si>
  <si>
    <t>偶蹄類以外の
臓器</t>
    <phoneticPr fontId="4"/>
  </si>
  <si>
    <t>消化管等</t>
    <phoneticPr fontId="4"/>
  </si>
  <si>
    <t>ケーシング</t>
    <phoneticPr fontId="4"/>
  </si>
  <si>
    <t>脂肪</t>
    <phoneticPr fontId="4"/>
  </si>
  <si>
    <t>非加熱
その他の臓器</t>
    <phoneticPr fontId="4"/>
  </si>
  <si>
    <t xml:space="preserve">  </t>
    <phoneticPr fontId="4"/>
  </si>
  <si>
    <t>うさぎ皮</t>
    <phoneticPr fontId="4"/>
  </si>
  <si>
    <t>うさぎ毛</t>
    <phoneticPr fontId="4"/>
  </si>
  <si>
    <t>皮粉・羽毛粉</t>
    <rPh sb="0" eb="1">
      <t>カワ</t>
    </rPh>
    <rPh sb="1" eb="2">
      <t>コナ</t>
    </rPh>
    <phoneticPr fontId="4"/>
  </si>
  <si>
    <t>ふん・尿</t>
    <phoneticPr fontId="4"/>
  </si>
  <si>
    <t>　輸入畜産物検疫数量速報（令和６年６月分）　</t>
    <rPh sb="1" eb="3">
      <t>ユニュウ</t>
    </rPh>
    <rPh sb="3" eb="6">
      <t>チクサンブツ</t>
    </rPh>
    <rPh sb="6" eb="8">
      <t>ケンエキ</t>
    </rPh>
    <rPh sb="8" eb="10">
      <t>スウリョウ</t>
    </rPh>
    <rPh sb="10" eb="12">
      <t>ソクホウ</t>
    </rPh>
    <phoneticPr fontId="13"/>
  </si>
  <si>
    <t>　輸出畜産物検疫数量速報（令和６年６月分）　</t>
    <phoneticPr fontId="4"/>
  </si>
  <si>
    <t>動物の輸出入検疫速報（令和６年６月分）</t>
    <rPh sb="0" eb="2">
      <t>ドウブツ</t>
    </rPh>
    <rPh sb="3" eb="6">
      <t>ユシュツニュウ</t>
    </rPh>
    <rPh sb="6" eb="8">
      <t>ケンエキ</t>
    </rPh>
    <rPh sb="8" eb="10">
      <t>ソクホウ</t>
    </rPh>
    <rPh sb="11" eb="12">
      <t>レイ</t>
    </rPh>
    <rPh sb="12" eb="13">
      <t>ワ</t>
    </rPh>
    <phoneticPr fontId="4"/>
  </si>
  <si>
    <t>加熱処理その他
の家きん臓器</t>
    <phoneticPr fontId="4"/>
  </si>
  <si>
    <t>加熱処理その他
の家きん肉</t>
    <phoneticPr fontId="4"/>
  </si>
  <si>
    <t>加熱処理その他
の偶蹄類肉</t>
    <phoneticPr fontId="4"/>
  </si>
  <si>
    <t>加熱処理家きん
臓器・消化管等</t>
    <rPh sb="11" eb="14">
      <t>ショウカカン</t>
    </rPh>
    <rPh sb="14" eb="15">
      <t>トウ</t>
    </rPh>
    <phoneticPr fontId="4"/>
  </si>
  <si>
    <t>偶蹄類動物の
飼料用乳製品</t>
    <rPh sb="0" eb="3">
      <t>グウテイルイ</t>
    </rPh>
    <rPh sb="3" eb="5">
      <t>ドウブツ</t>
    </rPh>
    <rPh sb="7" eb="10">
      <t>シリョウヨウ</t>
    </rPh>
    <rPh sb="10" eb="13">
      <t>ニュウセイヒン</t>
    </rPh>
    <phoneticPr fontId="4"/>
  </si>
  <si>
    <t>その他の
偶蹄類の臓器</t>
    <rPh sb="9" eb="11">
      <t>ゾウキ</t>
    </rPh>
    <phoneticPr fontId="4"/>
  </si>
  <si>
    <t>偶蹄類以外
の臓器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</si>
</sst>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21">
    <font>
      <sz val="11"/>
      <name val="ＭＳ Ｐゴシック"/>
      <family val="3"/>
      <charset val="128"/>
    </font>
    <font>
      <sz val="11"/>
      <name val="明朝"/>
      <family val="3"/>
      <charset val="128"/>
    </font>
    <font>
      <b/>
      <sz val="14"/>
      <name val="明朝"/>
      <family val="3"/>
      <charset val="128"/>
    </font>
    <font>
      <b/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name val="明朝"/>
      <family val="1"/>
      <charset val="128"/>
    </font>
    <font>
      <sz val="14"/>
      <name val="ＭＳ Ｐゴシック"/>
      <family val="3"/>
      <charset val="128"/>
    </font>
    <font>
      <sz val="12"/>
      <name val="ＭＳ ゴシック"/>
      <family val="3"/>
      <charset val="128"/>
    </font>
    <font>
      <sz val="14"/>
      <name val="ＭＳ ゴシック"/>
      <family val="3"/>
      <charset val="128"/>
    </font>
    <font>
      <sz val="14"/>
      <name val="明朝"/>
      <family val="1"/>
      <charset val="128"/>
    </font>
    <font>
      <sz val="6"/>
      <name val="明朝"/>
      <family val="3"/>
      <charset val="128"/>
    </font>
    <font>
      <b/>
      <sz val="12"/>
      <name val="明朝"/>
      <family val="3"/>
      <charset val="128"/>
    </font>
    <font>
      <sz val="11"/>
      <color indexed="10"/>
      <name val="ＭＳ Ｐゴシック"/>
      <family val="3"/>
      <charset val="128"/>
    </font>
    <font>
      <b/>
      <sz val="12"/>
      <name val="ＭＳ ゴシック"/>
      <family val="3"/>
      <charset val="128"/>
    </font>
    <font>
      <b/>
      <sz val="11"/>
      <name val="明朝"/>
      <family val="3"/>
      <charset val="128"/>
    </font>
    <font>
      <sz val="11"/>
      <color indexed="8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/>
      <right style="medium">
        <color indexed="64"/>
      </right>
      <top/>
      <bottom/>
      <diagonal/>
    </border>
  </borders>
  <cellStyleXfs count="4">
    <xf numFmtId="0" fontId="0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0" fontId="1" fillId="0" borderId="0"/>
    <xf numFmtId="0" fontId="18" fillId="0" borderId="0"/>
  </cellStyleXfs>
  <cellXfs count="226">
    <xf numFmtId="0" fontId="0" fillId="0" borderId="0" xfId="0">
      <alignment vertical="center"/>
    </xf>
    <xf numFmtId="176" fontId="2" fillId="0" borderId="0" xfId="2" applyNumberFormat="1" applyFont="1" applyAlignment="1">
      <alignment vertical="center" wrapText="1"/>
    </xf>
    <xf numFmtId="0" fontId="5" fillId="0" borderId="0" xfId="0" applyFont="1" applyAlignment="1">
      <alignment horizontal="left" vertical="center"/>
    </xf>
    <xf numFmtId="176" fontId="6" fillId="0" borderId="3" xfId="2" applyNumberFormat="1" applyFont="1" applyBorder="1" applyAlignment="1">
      <alignment horizontal="center" vertical="center" wrapText="1"/>
    </xf>
    <xf numFmtId="176" fontId="6" fillId="0" borderId="4" xfId="2" applyNumberFormat="1" applyFont="1" applyBorder="1" applyAlignment="1">
      <alignment horizontal="center" vertical="center" wrapText="1"/>
    </xf>
    <xf numFmtId="176" fontId="6" fillId="0" borderId="5" xfId="2" applyNumberFormat="1" applyFont="1" applyBorder="1" applyAlignment="1">
      <alignment horizontal="center" vertical="center" wrapText="1"/>
    </xf>
    <xf numFmtId="176" fontId="7" fillId="0" borderId="0" xfId="0" applyNumberFormat="1" applyFont="1" applyProtection="1">
      <alignment vertical="center"/>
      <protection locked="0"/>
    </xf>
    <xf numFmtId="176" fontId="8" fillId="0" borderId="0" xfId="2" applyNumberFormat="1" applyFont="1" applyAlignment="1">
      <alignment horizontal="center" vertical="center" wrapText="1"/>
    </xf>
    <xf numFmtId="176" fontId="1" fillId="0" borderId="0" xfId="2" applyNumberFormat="1" applyAlignment="1">
      <alignment horizontal="left" vertical="center" wrapText="1"/>
    </xf>
    <xf numFmtId="176" fontId="9" fillId="0" borderId="7" xfId="0" applyNumberFormat="1" applyFont="1" applyBorder="1" applyAlignment="1">
      <alignment horizontal="center" vertical="center"/>
    </xf>
    <xf numFmtId="176" fontId="9" fillId="0" borderId="8" xfId="0" applyNumberFormat="1" applyFont="1" applyBorder="1" applyAlignment="1">
      <alignment horizontal="center" vertical="center"/>
    </xf>
    <xf numFmtId="176" fontId="9" fillId="0" borderId="9" xfId="0" applyNumberFormat="1" applyFont="1" applyBorder="1" applyAlignment="1">
      <alignment horizontal="center" vertical="center"/>
    </xf>
    <xf numFmtId="176" fontId="9" fillId="0" borderId="8" xfId="0" quotePrefix="1" applyNumberFormat="1" applyFont="1" applyBorder="1" applyAlignment="1">
      <alignment horizontal="center" vertical="center"/>
    </xf>
    <xf numFmtId="176" fontId="9" fillId="0" borderId="10" xfId="0" applyNumberFormat="1" applyFont="1" applyBorder="1" applyAlignment="1">
      <alignment horizontal="center" vertical="center"/>
    </xf>
    <xf numFmtId="176" fontId="7" fillId="0" borderId="0" xfId="2" applyNumberFormat="1" applyFont="1" applyAlignment="1">
      <alignment horizontal="center" vertical="center" wrapText="1"/>
    </xf>
    <xf numFmtId="0" fontId="5" fillId="0" borderId="0" xfId="0" applyFont="1">
      <alignment vertical="center"/>
    </xf>
    <xf numFmtId="176" fontId="6" fillId="0" borderId="11" xfId="2" applyNumberFormat="1" applyFont="1" applyBorder="1" applyAlignment="1">
      <alignment horizontal="center" vertical="center" wrapText="1"/>
    </xf>
    <xf numFmtId="176" fontId="10" fillId="0" borderId="12" xfId="2" applyNumberFormat="1" applyFont="1" applyBorder="1" applyAlignment="1">
      <alignment horizontal="center" vertical="center" wrapText="1"/>
    </xf>
    <xf numFmtId="176" fontId="10" fillId="0" borderId="12" xfId="1" applyNumberFormat="1" applyFont="1" applyBorder="1" applyAlignment="1">
      <alignment horizontal="center" vertical="center"/>
    </xf>
    <xf numFmtId="176" fontId="10" fillId="0" borderId="12" xfId="1" applyNumberFormat="1" applyFont="1" applyBorder="1" applyAlignment="1">
      <alignment horizontal="center" vertical="center" wrapText="1"/>
    </xf>
    <xf numFmtId="176" fontId="10" fillId="0" borderId="13" xfId="1" applyNumberFormat="1" applyFont="1" applyBorder="1" applyAlignment="1">
      <alignment horizontal="center" vertical="center" wrapText="1"/>
    </xf>
    <xf numFmtId="176" fontId="6" fillId="0" borderId="14" xfId="2" applyNumberFormat="1" applyFont="1" applyBorder="1" applyAlignment="1">
      <alignment horizontal="center" vertical="center" wrapText="1"/>
    </xf>
    <xf numFmtId="176" fontId="10" fillId="0" borderId="0" xfId="1" applyNumberFormat="1" applyFont="1" applyBorder="1" applyAlignment="1">
      <alignment horizontal="center" vertical="center" wrapText="1"/>
    </xf>
    <xf numFmtId="176" fontId="9" fillId="0" borderId="16" xfId="1" applyNumberFormat="1" applyFont="1" applyBorder="1" applyAlignment="1">
      <alignment horizontal="center" vertical="center" wrapText="1"/>
    </xf>
    <xf numFmtId="176" fontId="9" fillId="0" borderId="17" xfId="2" applyNumberFormat="1" applyFont="1" applyBorder="1" applyAlignment="1">
      <alignment horizontal="center" vertical="center" wrapText="1"/>
    </xf>
    <xf numFmtId="176" fontId="9" fillId="0" borderId="17" xfId="1" applyNumberFormat="1" applyFont="1" applyBorder="1" applyAlignment="1">
      <alignment horizontal="center" vertical="center"/>
    </xf>
    <xf numFmtId="176" fontId="9" fillId="0" borderId="17" xfId="1" applyNumberFormat="1" applyFont="1" applyBorder="1" applyAlignment="1">
      <alignment horizontal="center" vertical="center" wrapText="1"/>
    </xf>
    <xf numFmtId="176" fontId="9" fillId="0" borderId="18" xfId="1" applyNumberFormat="1" applyFont="1" applyBorder="1" applyAlignment="1">
      <alignment horizontal="center" vertical="center" wrapText="1"/>
    </xf>
    <xf numFmtId="176" fontId="3" fillId="0" borderId="19" xfId="1" applyNumberFormat="1" applyFont="1" applyBorder="1" applyAlignment="1">
      <alignment horizontal="center" vertical="center" wrapText="1"/>
    </xf>
    <xf numFmtId="0" fontId="5" fillId="0" borderId="20" xfId="0" applyFont="1" applyBorder="1">
      <alignment vertical="center"/>
    </xf>
    <xf numFmtId="176" fontId="7" fillId="0" borderId="6" xfId="1" applyNumberFormat="1" applyFont="1" applyBorder="1" applyAlignment="1">
      <alignment horizontal="center" vertical="center" wrapText="1"/>
    </xf>
    <xf numFmtId="176" fontId="7" fillId="0" borderId="0" xfId="2" applyNumberFormat="1" applyFont="1" applyAlignment="1">
      <alignment horizontal="left" vertical="center" wrapText="1"/>
    </xf>
    <xf numFmtId="176" fontId="6" fillId="0" borderId="8" xfId="2" applyNumberFormat="1" applyFont="1" applyBorder="1" applyAlignment="1">
      <alignment horizontal="center" vertical="center" wrapText="1"/>
    </xf>
    <xf numFmtId="176" fontId="6" fillId="0" borderId="12" xfId="2" applyNumberFormat="1" applyFont="1" applyBorder="1" applyAlignment="1">
      <alignment horizontal="center" vertical="center" wrapText="1"/>
    </xf>
    <xf numFmtId="176" fontId="6" fillId="0" borderId="22" xfId="2" applyNumberFormat="1" applyFont="1" applyBorder="1" applyAlignment="1">
      <alignment horizontal="center" vertical="center" wrapText="1"/>
    </xf>
    <xf numFmtId="176" fontId="9" fillId="0" borderId="7" xfId="0" quotePrefix="1" applyNumberFormat="1" applyFont="1" applyBorder="1" applyAlignment="1">
      <alignment horizontal="center" vertical="center"/>
    </xf>
    <xf numFmtId="176" fontId="9" fillId="0" borderId="23" xfId="0" applyNumberFormat="1" applyFont="1" applyBorder="1" applyAlignment="1">
      <alignment horizontal="center" vertical="center"/>
    </xf>
    <xf numFmtId="176" fontId="5" fillId="0" borderId="0" xfId="2" applyNumberFormat="1" applyFont="1" applyAlignment="1">
      <alignment horizontal="left" vertical="center" wrapText="1"/>
    </xf>
    <xf numFmtId="176" fontId="8" fillId="0" borderId="24" xfId="2" applyNumberFormat="1" applyFont="1" applyBorder="1" applyAlignment="1">
      <alignment horizontal="center" vertical="center" wrapText="1"/>
    </xf>
    <xf numFmtId="176" fontId="8" fillId="0" borderId="8" xfId="2" applyNumberFormat="1" applyFont="1" applyBorder="1" applyAlignment="1">
      <alignment horizontal="center" vertical="center" wrapText="1"/>
    </xf>
    <xf numFmtId="176" fontId="8" fillId="0" borderId="23" xfId="2" applyNumberFormat="1" applyFont="1" applyBorder="1" applyAlignment="1">
      <alignment horizontal="center" vertical="center" wrapText="1"/>
    </xf>
    <xf numFmtId="176" fontId="8" fillId="0" borderId="9" xfId="2" applyNumberFormat="1" applyFont="1" applyBorder="1" applyAlignment="1">
      <alignment horizontal="center" vertical="center" wrapText="1"/>
    </xf>
    <xf numFmtId="176" fontId="9" fillId="0" borderId="22" xfId="0" applyNumberFormat="1" applyFont="1" applyBorder="1" applyAlignment="1">
      <alignment horizontal="center" vertical="center"/>
    </xf>
    <xf numFmtId="176" fontId="9" fillId="0" borderId="26" xfId="0" applyNumberFormat="1" applyFont="1" applyBorder="1" applyAlignment="1">
      <alignment horizontal="center" vertical="center"/>
    </xf>
    <xf numFmtId="176" fontId="9" fillId="0" borderId="27" xfId="0" applyNumberFormat="1" applyFont="1" applyBorder="1" applyAlignment="1">
      <alignment horizontal="center" vertical="center"/>
    </xf>
    <xf numFmtId="176" fontId="3" fillId="0" borderId="25" xfId="1" applyNumberFormat="1" applyFont="1" applyBorder="1" applyAlignment="1">
      <alignment horizontal="center" vertical="center" wrapText="1"/>
    </xf>
    <xf numFmtId="176" fontId="6" fillId="0" borderId="28" xfId="2" applyNumberFormat="1" applyFont="1" applyBorder="1" applyAlignment="1">
      <alignment horizontal="center" vertical="center" wrapText="1"/>
    </xf>
    <xf numFmtId="176" fontId="6" fillId="0" borderId="29" xfId="2" applyNumberFormat="1" applyFont="1" applyBorder="1" applyAlignment="1">
      <alignment horizontal="center" vertical="center" wrapText="1"/>
    </xf>
    <xf numFmtId="176" fontId="10" fillId="0" borderId="0" xfId="2" applyNumberFormat="1" applyFont="1" applyAlignment="1">
      <alignment horizontal="center" vertical="center" wrapText="1"/>
    </xf>
    <xf numFmtId="176" fontId="6" fillId="0" borderId="9" xfId="2" applyNumberFormat="1" applyFont="1" applyBorder="1" applyAlignment="1">
      <alignment horizontal="center" vertical="center" wrapText="1"/>
    </xf>
    <xf numFmtId="176" fontId="9" fillId="0" borderId="30" xfId="0" applyNumberFormat="1" applyFont="1" applyBorder="1" applyAlignment="1">
      <alignment horizontal="center" vertical="center"/>
    </xf>
    <xf numFmtId="176" fontId="9" fillId="0" borderId="17" xfId="0" applyNumberFormat="1" applyFont="1" applyBorder="1" applyAlignment="1">
      <alignment horizontal="center" vertical="center"/>
    </xf>
    <xf numFmtId="176" fontId="6" fillId="0" borderId="31" xfId="2" applyNumberFormat="1" applyFont="1" applyBorder="1" applyAlignment="1">
      <alignment horizontal="center" vertical="center" wrapText="1"/>
    </xf>
    <xf numFmtId="176" fontId="9" fillId="0" borderId="8" xfId="1" applyNumberFormat="1" applyFont="1" applyBorder="1" applyAlignment="1">
      <alignment horizontal="center" vertical="center" wrapText="1"/>
    </xf>
    <xf numFmtId="176" fontId="9" fillId="0" borderId="18" xfId="2" applyNumberFormat="1" applyFont="1" applyBorder="1" applyAlignment="1">
      <alignment horizontal="center" vertical="center" wrapText="1"/>
    </xf>
    <xf numFmtId="176" fontId="9" fillId="0" borderId="0" xfId="1" applyNumberFormat="1" applyFont="1" applyBorder="1" applyAlignment="1">
      <alignment horizontal="center" vertical="center" wrapText="1"/>
    </xf>
    <xf numFmtId="176" fontId="6" fillId="0" borderId="32" xfId="2" applyNumberFormat="1" applyFont="1" applyBorder="1" applyAlignment="1">
      <alignment horizontal="center" vertical="center" wrapText="1"/>
    </xf>
    <xf numFmtId="176" fontId="11" fillId="0" borderId="0" xfId="1" applyNumberFormat="1" applyFont="1" applyBorder="1" applyAlignment="1">
      <alignment horizontal="center" vertical="center" wrapText="1"/>
    </xf>
    <xf numFmtId="176" fontId="6" fillId="0" borderId="23" xfId="2" applyNumberFormat="1" applyFont="1" applyBorder="1" applyAlignment="1">
      <alignment horizontal="center" vertical="center" wrapText="1"/>
    </xf>
    <xf numFmtId="176" fontId="6" fillId="0" borderId="12" xfId="1" applyNumberFormat="1" applyFont="1" applyBorder="1" applyAlignment="1">
      <alignment horizontal="center" vertical="center" wrapText="1"/>
    </xf>
    <xf numFmtId="176" fontId="6" fillId="0" borderId="8" xfId="1" applyNumberFormat="1" applyFont="1" applyBorder="1" applyAlignment="1">
      <alignment horizontal="center" vertical="center" wrapText="1"/>
    </xf>
    <xf numFmtId="176" fontId="6" fillId="0" borderId="9" xfId="1" applyNumberFormat="1" applyFont="1" applyBorder="1" applyAlignment="1">
      <alignment horizontal="center" vertical="center" wrapText="1"/>
    </xf>
    <xf numFmtId="176" fontId="9" fillId="0" borderId="33" xfId="1" applyNumberFormat="1" applyFont="1" applyBorder="1" applyAlignment="1">
      <alignment horizontal="center" vertical="center" wrapText="1"/>
    </xf>
    <xf numFmtId="176" fontId="9" fillId="0" borderId="34" xfId="1" applyNumberFormat="1" applyFont="1" applyBorder="1" applyAlignment="1">
      <alignment horizontal="center" vertical="center" wrapText="1"/>
    </xf>
    <xf numFmtId="176" fontId="9" fillId="0" borderId="0" xfId="2" applyNumberFormat="1" applyFont="1" applyAlignment="1">
      <alignment horizontal="center" vertical="center" wrapText="1"/>
    </xf>
    <xf numFmtId="176" fontId="9" fillId="0" borderId="6" xfId="1" applyNumberFormat="1" applyFont="1" applyBorder="1" applyAlignment="1">
      <alignment horizontal="center" vertical="center" wrapText="1"/>
    </xf>
    <xf numFmtId="176" fontId="6" fillId="0" borderId="7" xfId="2" applyNumberFormat="1" applyFont="1" applyBorder="1" applyAlignment="1">
      <alignment horizontal="center" vertical="center" wrapText="1"/>
    </xf>
    <xf numFmtId="176" fontId="9" fillId="0" borderId="35" xfId="0" applyNumberFormat="1" applyFont="1" applyBorder="1" applyAlignment="1">
      <alignment horizontal="center" vertical="center"/>
    </xf>
    <xf numFmtId="176" fontId="9" fillId="0" borderId="18" xfId="0" applyNumberFormat="1" applyFont="1" applyBorder="1" applyAlignment="1">
      <alignment horizontal="center" vertical="center"/>
    </xf>
    <xf numFmtId="176" fontId="3" fillId="0" borderId="21" xfId="1" applyNumberFormat="1" applyFont="1" applyBorder="1" applyAlignment="1">
      <alignment horizontal="center" vertical="center" wrapText="1"/>
    </xf>
    <xf numFmtId="176" fontId="9" fillId="0" borderId="16" xfId="0" applyNumberFormat="1" applyFont="1" applyBorder="1" applyAlignment="1">
      <alignment horizontal="center" vertical="center"/>
    </xf>
    <xf numFmtId="176" fontId="9" fillId="0" borderId="36" xfId="1" applyNumberFormat="1" applyFont="1" applyBorder="1" applyAlignment="1">
      <alignment horizontal="center" vertical="center" wrapText="1"/>
    </xf>
    <xf numFmtId="176" fontId="9" fillId="0" borderId="36" xfId="0" applyNumberFormat="1" applyFont="1" applyBorder="1" applyAlignment="1">
      <alignment horizontal="center" vertical="center"/>
    </xf>
    <xf numFmtId="176" fontId="9" fillId="0" borderId="37" xfId="2" applyNumberFormat="1" applyFont="1" applyBorder="1" applyAlignment="1">
      <alignment horizontal="center" vertical="center" wrapText="1"/>
    </xf>
    <xf numFmtId="176" fontId="9" fillId="0" borderId="37" xfId="1" applyNumberFormat="1" applyFont="1" applyBorder="1" applyAlignment="1">
      <alignment horizontal="center" vertical="center" wrapText="1"/>
    </xf>
    <xf numFmtId="176" fontId="6" fillId="0" borderId="13" xfId="2" applyNumberFormat="1" applyFont="1" applyBorder="1" applyAlignment="1">
      <alignment horizontal="center" vertical="center" wrapText="1"/>
    </xf>
    <xf numFmtId="0" fontId="0" fillId="0" borderId="20" xfId="0" applyBorder="1">
      <alignment vertical="center"/>
    </xf>
    <xf numFmtId="176" fontId="9" fillId="0" borderId="38" xfId="0" applyNumberFormat="1" applyFont="1" applyBorder="1" applyAlignment="1">
      <alignment horizontal="center" vertical="center"/>
    </xf>
    <xf numFmtId="176" fontId="9" fillId="0" borderId="34" xfId="0" applyNumberFormat="1" applyFont="1" applyBorder="1" applyAlignment="1">
      <alignment horizontal="center" vertical="center"/>
    </xf>
    <xf numFmtId="176" fontId="9" fillId="0" borderId="34" xfId="0" quotePrefix="1" applyNumberFormat="1" applyFont="1" applyBorder="1" applyAlignment="1">
      <alignment horizontal="center" vertical="center"/>
    </xf>
    <xf numFmtId="176" fontId="3" fillId="0" borderId="14" xfId="1" applyNumberFormat="1" applyFont="1" applyBorder="1" applyAlignment="1">
      <alignment horizontal="center" vertical="center" wrapText="1"/>
    </xf>
    <xf numFmtId="176" fontId="9" fillId="0" borderId="38" xfId="2" applyNumberFormat="1" applyFont="1" applyBorder="1" applyAlignment="1">
      <alignment horizontal="center" vertical="center" wrapText="1"/>
    </xf>
    <xf numFmtId="176" fontId="9" fillId="0" borderId="39" xfId="0" applyNumberFormat="1" applyFont="1" applyBorder="1" applyAlignment="1">
      <alignment horizontal="center" vertical="center"/>
    </xf>
    <xf numFmtId="176" fontId="6" fillId="0" borderId="40" xfId="2" applyNumberFormat="1" applyFont="1" applyBorder="1" applyAlignment="1">
      <alignment horizontal="center" vertical="center" wrapText="1"/>
    </xf>
    <xf numFmtId="0" fontId="0" fillId="0" borderId="41" xfId="0" applyBorder="1">
      <alignment vertical="center"/>
    </xf>
    <xf numFmtId="0" fontId="9" fillId="0" borderId="0" xfId="0" applyFont="1">
      <alignment vertical="center"/>
    </xf>
    <xf numFmtId="176" fontId="12" fillId="0" borderId="0" xfId="2" applyNumberFormat="1" applyFont="1" applyAlignment="1">
      <alignment horizontal="left" vertical="center"/>
    </xf>
    <xf numFmtId="176" fontId="12" fillId="0" borderId="0" xfId="2" applyNumberFormat="1" applyFont="1" applyAlignment="1">
      <alignment horizontal="center" vertical="center" wrapText="1"/>
    </xf>
    <xf numFmtId="176" fontId="11" fillId="0" borderId="0" xfId="2" applyNumberFormat="1" applyFont="1" applyAlignment="1">
      <alignment horizontal="center" vertical="center" wrapText="1"/>
    </xf>
    <xf numFmtId="176" fontId="8" fillId="0" borderId="0" xfId="2" applyNumberFormat="1" applyFont="1" applyAlignment="1">
      <alignment horizontal="right" vertical="top"/>
    </xf>
    <xf numFmtId="176" fontId="8" fillId="0" borderId="0" xfId="2" applyNumberFormat="1" applyFont="1" applyAlignment="1">
      <alignment vertical="center"/>
    </xf>
    <xf numFmtId="176" fontId="7" fillId="0" borderId="0" xfId="0" applyNumberFormat="1" applyFont="1">
      <alignment vertical="center"/>
    </xf>
    <xf numFmtId="0" fontId="0" fillId="0" borderId="0" xfId="0" applyAlignment="1">
      <alignment vertical="center" wrapText="1"/>
    </xf>
    <xf numFmtId="176" fontId="8" fillId="0" borderId="0" xfId="2" applyNumberFormat="1" applyFont="1" applyAlignment="1">
      <alignment horizontal="right" vertical="center"/>
    </xf>
    <xf numFmtId="0" fontId="8" fillId="0" borderId="0" xfId="0" applyFont="1">
      <alignment vertical="center"/>
    </xf>
    <xf numFmtId="0" fontId="0" fillId="0" borderId="42" xfId="0" applyBorder="1">
      <alignment vertical="center"/>
    </xf>
    <xf numFmtId="0" fontId="0" fillId="0" borderId="0" xfId="0" applyAlignment="1">
      <alignment horizontal="left" vertical="center"/>
    </xf>
    <xf numFmtId="176" fontId="2" fillId="0" borderId="1" xfId="2" applyNumberFormat="1" applyFont="1" applyBorder="1" applyAlignment="1">
      <alignment vertical="center" wrapText="1"/>
    </xf>
    <xf numFmtId="176" fontId="14" fillId="0" borderId="3" xfId="2" applyNumberFormat="1" applyFont="1" applyBorder="1" applyAlignment="1">
      <alignment horizontal="center" vertical="center" wrapText="1"/>
    </xf>
    <xf numFmtId="176" fontId="14" fillId="0" borderId="4" xfId="2" applyNumberFormat="1" applyFont="1" applyBorder="1" applyAlignment="1">
      <alignment horizontal="center" vertical="center" wrapText="1"/>
    </xf>
    <xf numFmtId="176" fontId="14" fillId="0" borderId="14" xfId="2" applyNumberFormat="1" applyFont="1" applyBorder="1" applyAlignment="1">
      <alignment horizontal="center" vertical="center" wrapText="1"/>
    </xf>
    <xf numFmtId="0" fontId="15" fillId="0" borderId="0" xfId="0" applyFont="1">
      <alignment vertical="center"/>
    </xf>
    <xf numFmtId="176" fontId="3" fillId="0" borderId="19" xfId="1" applyNumberFormat="1" applyFont="1" applyFill="1" applyBorder="1" applyAlignment="1">
      <alignment horizontal="center" vertical="center" wrapText="1"/>
    </xf>
    <xf numFmtId="176" fontId="14" fillId="0" borderId="5" xfId="2" applyNumberFormat="1" applyFont="1" applyBorder="1" applyAlignment="1">
      <alignment horizontal="center" vertical="center" wrapText="1"/>
    </xf>
    <xf numFmtId="176" fontId="14" fillId="0" borderId="7" xfId="2" applyNumberFormat="1" applyFont="1" applyBorder="1" applyAlignment="1">
      <alignment horizontal="center" vertical="center" wrapText="1"/>
    </xf>
    <xf numFmtId="176" fontId="14" fillId="0" borderId="8" xfId="2" applyNumberFormat="1" applyFont="1" applyBorder="1" applyAlignment="1">
      <alignment horizontal="center" vertical="center" wrapText="1"/>
    </xf>
    <xf numFmtId="176" fontId="14" fillId="0" borderId="12" xfId="2" applyNumberFormat="1" applyFont="1" applyBorder="1" applyAlignment="1">
      <alignment horizontal="center" vertical="center" wrapText="1"/>
    </xf>
    <xf numFmtId="176" fontId="14" fillId="0" borderId="22" xfId="2" applyNumberFormat="1" applyFont="1" applyBorder="1" applyAlignment="1">
      <alignment horizontal="center" vertical="center" wrapText="1"/>
    </xf>
    <xf numFmtId="176" fontId="14" fillId="0" borderId="9" xfId="2" applyNumberFormat="1" applyFont="1" applyBorder="1" applyAlignment="1">
      <alignment horizontal="center" vertical="center" wrapText="1"/>
    </xf>
    <xf numFmtId="176" fontId="14" fillId="0" borderId="10" xfId="2" applyNumberFormat="1" applyFont="1" applyBorder="1" applyAlignment="1">
      <alignment horizontal="center" vertical="center" wrapText="1"/>
    </xf>
    <xf numFmtId="176" fontId="14" fillId="0" borderId="24" xfId="2" applyNumberFormat="1" applyFont="1" applyBorder="1" applyAlignment="1">
      <alignment horizontal="center" vertical="center" wrapText="1"/>
    </xf>
    <xf numFmtId="176" fontId="3" fillId="0" borderId="25" xfId="1" applyNumberFormat="1" applyFont="1" applyFill="1" applyBorder="1" applyAlignment="1">
      <alignment horizontal="center" vertical="center" wrapText="1"/>
    </xf>
    <xf numFmtId="176" fontId="14" fillId="0" borderId="28" xfId="2" applyNumberFormat="1" applyFont="1" applyBorder="1" applyAlignment="1">
      <alignment horizontal="center" vertical="center" wrapText="1"/>
    </xf>
    <xf numFmtId="176" fontId="14" fillId="0" borderId="29" xfId="2" applyNumberFormat="1" applyFont="1" applyBorder="1" applyAlignment="1">
      <alignment horizontal="center" vertical="center" wrapText="1"/>
    </xf>
    <xf numFmtId="176" fontId="14" fillId="0" borderId="11" xfId="2" applyNumberFormat="1" applyFont="1" applyBorder="1" applyAlignment="1">
      <alignment horizontal="center" vertical="center" wrapText="1"/>
    </xf>
    <xf numFmtId="176" fontId="9" fillId="0" borderId="13" xfId="0" quotePrefix="1" applyNumberFormat="1" applyFont="1" applyBorder="1" applyAlignment="1">
      <alignment horizontal="center" vertical="center"/>
    </xf>
    <xf numFmtId="176" fontId="9" fillId="0" borderId="43" xfId="0" applyNumberFormat="1" applyFont="1" applyBorder="1" applyAlignment="1">
      <alignment horizontal="center" vertical="center"/>
    </xf>
    <xf numFmtId="176" fontId="8" fillId="0" borderId="4" xfId="2" applyNumberFormat="1" applyFont="1" applyBorder="1" applyAlignment="1">
      <alignment horizontal="center" vertical="center" wrapText="1"/>
    </xf>
    <xf numFmtId="176" fontId="8" fillId="0" borderId="31" xfId="2" applyNumberFormat="1" applyFont="1" applyBorder="1" applyAlignment="1">
      <alignment horizontal="center" vertical="center" wrapText="1"/>
    </xf>
    <xf numFmtId="176" fontId="9" fillId="0" borderId="8" xfId="1" applyNumberFormat="1" applyFont="1" applyFill="1" applyBorder="1" applyAlignment="1">
      <alignment horizontal="center" vertical="center" wrapText="1"/>
    </xf>
    <xf numFmtId="176" fontId="14" fillId="0" borderId="32" xfId="2" applyNumberFormat="1" applyFont="1" applyBorder="1" applyAlignment="1">
      <alignment horizontal="center" vertical="center" wrapText="1"/>
    </xf>
    <xf numFmtId="176" fontId="14" fillId="0" borderId="23" xfId="2" applyNumberFormat="1" applyFont="1" applyBorder="1" applyAlignment="1">
      <alignment horizontal="center" vertical="center" wrapText="1"/>
    </xf>
    <xf numFmtId="176" fontId="10" fillId="0" borderId="12" xfId="1" applyNumberFormat="1" applyFont="1" applyFill="1" applyBorder="1" applyAlignment="1">
      <alignment horizontal="center" vertical="center" wrapText="1"/>
    </xf>
    <xf numFmtId="176" fontId="10" fillId="0" borderId="8" xfId="1" applyNumberFormat="1" applyFont="1" applyFill="1" applyBorder="1" applyAlignment="1">
      <alignment horizontal="center" vertical="center" wrapText="1"/>
    </xf>
    <xf numFmtId="176" fontId="10" fillId="0" borderId="9" xfId="1" applyNumberFormat="1" applyFont="1" applyFill="1" applyBorder="1" applyAlignment="1">
      <alignment horizontal="center" vertical="center" wrapText="1"/>
    </xf>
    <xf numFmtId="176" fontId="9" fillId="0" borderId="33" xfId="1" applyNumberFormat="1" applyFont="1" applyFill="1" applyBorder="1" applyAlignment="1">
      <alignment horizontal="center" vertical="center" wrapText="1"/>
    </xf>
    <xf numFmtId="176" fontId="9" fillId="0" borderId="34" xfId="1" applyNumberFormat="1" applyFont="1" applyFill="1" applyBorder="1" applyAlignment="1">
      <alignment horizontal="center" vertical="center" wrapText="1"/>
    </xf>
    <xf numFmtId="176" fontId="9" fillId="0" borderId="17" xfId="1" applyNumberFormat="1" applyFont="1" applyFill="1" applyBorder="1" applyAlignment="1">
      <alignment horizontal="center" vertical="center" wrapText="1"/>
    </xf>
    <xf numFmtId="176" fontId="9" fillId="0" borderId="18" xfId="1" applyNumberFormat="1" applyFont="1" applyFill="1" applyBorder="1" applyAlignment="1">
      <alignment horizontal="center" vertical="center" wrapText="1"/>
    </xf>
    <xf numFmtId="176" fontId="9" fillId="0" borderId="44" xfId="0" applyNumberFormat="1" applyFont="1" applyBorder="1" applyAlignment="1">
      <alignment horizontal="center" vertical="center"/>
    </xf>
    <xf numFmtId="176" fontId="9" fillId="0" borderId="38" xfId="1" applyNumberFormat="1" applyFont="1" applyFill="1" applyBorder="1" applyAlignment="1">
      <alignment horizontal="center" vertical="center" wrapText="1"/>
    </xf>
    <xf numFmtId="176" fontId="9" fillId="0" borderId="39" xfId="1" applyNumberFormat="1" applyFont="1" applyFill="1" applyBorder="1" applyAlignment="1">
      <alignment horizontal="center" vertical="center" wrapText="1"/>
    </xf>
    <xf numFmtId="176" fontId="14" fillId="0" borderId="13" xfId="2" applyNumberFormat="1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176" fontId="8" fillId="0" borderId="12" xfId="2" applyNumberFormat="1" applyFont="1" applyBorder="1" applyAlignment="1">
      <alignment horizontal="center" vertical="center" wrapText="1"/>
    </xf>
    <xf numFmtId="176" fontId="8" fillId="0" borderId="13" xfId="2" applyNumberFormat="1" applyFont="1" applyBorder="1" applyAlignment="1">
      <alignment horizontal="center" vertical="center" wrapText="1"/>
    </xf>
    <xf numFmtId="176" fontId="9" fillId="0" borderId="34" xfId="2" applyNumberFormat="1" applyFont="1" applyBorder="1" applyAlignment="1">
      <alignment horizontal="center" vertical="center" wrapText="1"/>
    </xf>
    <xf numFmtId="176" fontId="3" fillId="0" borderId="14" xfId="1" applyNumberFormat="1" applyFont="1" applyFill="1" applyBorder="1" applyAlignment="1">
      <alignment horizontal="center" vertical="center" wrapText="1"/>
    </xf>
    <xf numFmtId="176" fontId="14" fillId="0" borderId="45" xfId="2" applyNumberFormat="1" applyFont="1" applyBorder="1" applyAlignment="1">
      <alignment horizontal="center" vertical="center" wrapText="1"/>
    </xf>
    <xf numFmtId="176" fontId="3" fillId="0" borderId="46" xfId="1" applyNumberFormat="1" applyFont="1" applyFill="1" applyBorder="1" applyAlignment="1">
      <alignment horizontal="center" vertical="center" wrapText="1"/>
    </xf>
    <xf numFmtId="0" fontId="5" fillId="0" borderId="41" xfId="0" applyFont="1" applyBorder="1">
      <alignment vertical="center"/>
    </xf>
    <xf numFmtId="176" fontId="14" fillId="0" borderId="40" xfId="2" applyNumberFormat="1" applyFont="1" applyBorder="1" applyAlignment="1">
      <alignment horizontal="center" vertical="center" wrapText="1"/>
    </xf>
    <xf numFmtId="0" fontId="5" fillId="2" borderId="47" xfId="3" applyFont="1" applyFill="1" applyBorder="1"/>
    <xf numFmtId="0" fontId="19" fillId="0" borderId="0" xfId="0" applyFont="1">
      <alignment vertical="center"/>
    </xf>
    <xf numFmtId="0" fontId="20" fillId="0" borderId="0" xfId="0" applyFont="1">
      <alignment vertical="center"/>
    </xf>
    <xf numFmtId="38" fontId="20" fillId="0" borderId="1" xfId="1" applyFont="1" applyBorder="1" applyAlignment="1">
      <alignment horizontal="right" vertical="top"/>
    </xf>
    <xf numFmtId="0" fontId="20" fillId="0" borderId="48" xfId="0" applyFont="1" applyBorder="1">
      <alignment vertical="center"/>
    </xf>
    <xf numFmtId="0" fontId="3" fillId="0" borderId="49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/>
    </xf>
    <xf numFmtId="0" fontId="6" fillId="0" borderId="50" xfId="0" applyFont="1" applyBorder="1">
      <alignment vertical="center"/>
    </xf>
    <xf numFmtId="38" fontId="20" fillId="0" borderId="21" xfId="1" applyFont="1" applyBorder="1" applyAlignment="1">
      <alignment horizontal="right" vertical="top"/>
    </xf>
    <xf numFmtId="38" fontId="20" fillId="0" borderId="51" xfId="1" applyFont="1" applyBorder="1" applyAlignment="1">
      <alignment horizontal="right" vertical="top"/>
    </xf>
    <xf numFmtId="0" fontId="6" fillId="0" borderId="52" xfId="0" applyFont="1" applyBorder="1">
      <alignment vertical="center"/>
    </xf>
    <xf numFmtId="38" fontId="20" fillId="0" borderId="53" xfId="1" applyFont="1" applyBorder="1" applyAlignment="1">
      <alignment horizontal="right" vertical="top"/>
    </xf>
    <xf numFmtId="0" fontId="6" fillId="0" borderId="54" xfId="0" applyFont="1" applyBorder="1">
      <alignment vertical="center"/>
    </xf>
    <xf numFmtId="38" fontId="20" fillId="0" borderId="55" xfId="1" applyFont="1" applyBorder="1" applyAlignment="1">
      <alignment horizontal="right" vertical="top"/>
    </xf>
    <xf numFmtId="38" fontId="20" fillId="0" borderId="55" xfId="1" quotePrefix="1" applyFont="1" applyBorder="1" applyAlignment="1">
      <alignment horizontal="right" vertical="top"/>
    </xf>
    <xf numFmtId="0" fontId="6" fillId="0" borderId="57" xfId="0" applyFont="1" applyBorder="1">
      <alignment vertical="center"/>
    </xf>
    <xf numFmtId="38" fontId="20" fillId="0" borderId="58" xfId="1" quotePrefix="1" applyFont="1" applyBorder="1" applyAlignment="1">
      <alignment horizontal="right" vertical="top"/>
    </xf>
    <xf numFmtId="0" fontId="6" fillId="0" borderId="59" xfId="0" applyFont="1" applyBorder="1">
      <alignment vertical="center"/>
    </xf>
    <xf numFmtId="38" fontId="20" fillId="0" borderId="40" xfId="1" applyFont="1" applyBorder="1" applyAlignment="1">
      <alignment horizontal="right" vertical="top"/>
    </xf>
    <xf numFmtId="38" fontId="20" fillId="0" borderId="60" xfId="1" quotePrefix="1" applyFont="1" applyBorder="1" applyAlignment="1">
      <alignment horizontal="right" vertical="top"/>
    </xf>
    <xf numFmtId="0" fontId="6" fillId="0" borderId="56" xfId="0" applyFont="1" applyBorder="1">
      <alignment vertical="center"/>
    </xf>
    <xf numFmtId="0" fontId="6" fillId="0" borderId="61" xfId="0" applyFont="1" applyBorder="1">
      <alignment vertical="center"/>
    </xf>
    <xf numFmtId="0" fontId="6" fillId="0" borderId="24" xfId="0" applyFont="1" applyBorder="1">
      <alignment vertical="center"/>
    </xf>
    <xf numFmtId="0" fontId="6" fillId="0" borderId="62" xfId="0" applyFont="1" applyBorder="1">
      <alignment vertical="center"/>
    </xf>
    <xf numFmtId="38" fontId="20" fillId="0" borderId="63" xfId="1" applyFont="1" applyBorder="1" applyAlignment="1">
      <alignment horizontal="right" vertical="top"/>
    </xf>
    <xf numFmtId="38" fontId="20" fillId="0" borderId="0" xfId="0" applyNumberFormat="1" applyFont="1">
      <alignment vertical="center"/>
    </xf>
    <xf numFmtId="0" fontId="6" fillId="0" borderId="35" xfId="0" applyFont="1" applyBorder="1">
      <alignment vertical="center"/>
    </xf>
    <xf numFmtId="0" fontId="6" fillId="0" borderId="64" xfId="0" applyFont="1" applyBorder="1">
      <alignment vertical="center"/>
    </xf>
    <xf numFmtId="38" fontId="20" fillId="0" borderId="46" xfId="1" applyFont="1" applyBorder="1" applyAlignment="1">
      <alignment horizontal="right" vertical="top"/>
    </xf>
    <xf numFmtId="38" fontId="20" fillId="0" borderId="65" xfId="1" applyFont="1" applyBorder="1" applyAlignment="1">
      <alignment horizontal="right" vertical="top"/>
    </xf>
    <xf numFmtId="0" fontId="6" fillId="0" borderId="68" xfId="0" applyFont="1" applyBorder="1">
      <alignment vertical="center"/>
    </xf>
    <xf numFmtId="38" fontId="20" fillId="0" borderId="69" xfId="1" applyFont="1" applyBorder="1" applyAlignment="1">
      <alignment horizontal="right" vertical="top"/>
    </xf>
    <xf numFmtId="38" fontId="20" fillId="0" borderId="69" xfId="1" quotePrefix="1" applyFont="1" applyBorder="1" applyAlignment="1">
      <alignment horizontal="right" vertical="top"/>
    </xf>
    <xf numFmtId="0" fontId="6" fillId="0" borderId="44" xfId="0" applyFont="1" applyBorder="1">
      <alignment vertical="center"/>
    </xf>
    <xf numFmtId="0" fontId="6" fillId="0" borderId="71" xfId="0" applyFont="1" applyBorder="1">
      <alignment vertical="center"/>
    </xf>
    <xf numFmtId="0" fontId="6" fillId="0" borderId="48" xfId="0" applyFont="1" applyBorder="1">
      <alignment vertical="center"/>
    </xf>
    <xf numFmtId="0" fontId="6" fillId="0" borderId="72" xfId="0" applyFont="1" applyBorder="1">
      <alignment vertical="center"/>
    </xf>
    <xf numFmtId="38" fontId="20" fillId="0" borderId="14" xfId="1" applyFont="1" applyBorder="1" applyAlignment="1">
      <alignment horizontal="right" vertical="top"/>
    </xf>
    <xf numFmtId="0" fontId="6" fillId="0" borderId="73" xfId="0" applyFont="1" applyBorder="1">
      <alignment vertical="center"/>
    </xf>
    <xf numFmtId="38" fontId="20" fillId="0" borderId="63" xfId="1" quotePrefix="1" applyFont="1" applyBorder="1" applyAlignment="1">
      <alignment horizontal="right" vertical="top"/>
    </xf>
    <xf numFmtId="0" fontId="6" fillId="0" borderId="74" xfId="0" applyFont="1" applyBorder="1">
      <alignment vertical="center"/>
    </xf>
    <xf numFmtId="38" fontId="20" fillId="0" borderId="45" xfId="1" applyFont="1" applyBorder="1" applyAlignment="1">
      <alignment horizontal="right" vertical="top"/>
    </xf>
    <xf numFmtId="0" fontId="6" fillId="0" borderId="6" xfId="0" applyFont="1" applyBorder="1">
      <alignment vertical="center"/>
    </xf>
    <xf numFmtId="38" fontId="20" fillId="0" borderId="25" xfId="1" applyFont="1" applyBorder="1" applyAlignment="1">
      <alignment horizontal="right" vertical="top"/>
    </xf>
    <xf numFmtId="38" fontId="20" fillId="0" borderId="46" xfId="1" quotePrefix="1" applyFont="1" applyBorder="1" applyAlignment="1">
      <alignment horizontal="right" vertical="top"/>
    </xf>
    <xf numFmtId="0" fontId="6" fillId="0" borderId="75" xfId="0" applyFont="1" applyBorder="1">
      <alignment vertical="center"/>
    </xf>
    <xf numFmtId="38" fontId="20" fillId="0" borderId="14" xfId="1" quotePrefix="1" applyFont="1" applyBorder="1" applyAlignment="1">
      <alignment horizontal="right" vertical="top"/>
    </xf>
    <xf numFmtId="38" fontId="20" fillId="0" borderId="76" xfId="1" applyFont="1" applyBorder="1" applyAlignment="1">
      <alignment horizontal="right" vertical="top"/>
    </xf>
    <xf numFmtId="0" fontId="6" fillId="0" borderId="77" xfId="0" applyFont="1" applyBorder="1">
      <alignment vertical="center"/>
    </xf>
    <xf numFmtId="0" fontId="20" fillId="0" borderId="21" xfId="0" applyFont="1" applyBorder="1" applyAlignment="1">
      <alignment horizontal="right" vertical="top"/>
    </xf>
    <xf numFmtId="38" fontId="20" fillId="0" borderId="60" xfId="1" applyFont="1" applyBorder="1" applyAlignment="1">
      <alignment horizontal="right" vertical="top"/>
    </xf>
    <xf numFmtId="176" fontId="8" fillId="0" borderId="0" xfId="2" applyNumberFormat="1" applyFont="1" applyAlignment="1">
      <alignment horizontal="left" vertical="center" wrapText="1"/>
    </xf>
    <xf numFmtId="176" fontId="6" fillId="0" borderId="25" xfId="2" applyNumberFormat="1" applyFont="1" applyBorder="1" applyAlignment="1">
      <alignment horizontal="center" vertical="center" wrapText="1"/>
    </xf>
    <xf numFmtId="176" fontId="3" fillId="0" borderId="25" xfId="2" applyNumberFormat="1" applyFont="1" applyBorder="1" applyAlignment="1">
      <alignment horizontal="center" vertical="center" wrapText="1"/>
    </xf>
    <xf numFmtId="176" fontId="14" fillId="0" borderId="25" xfId="2" applyNumberFormat="1" applyFont="1" applyBorder="1" applyAlignment="1">
      <alignment horizontal="center" vertical="center" wrapText="1"/>
    </xf>
    <xf numFmtId="176" fontId="8" fillId="0" borderId="0" xfId="2" applyNumberFormat="1" applyFont="1" applyAlignment="1">
      <alignment horizontal="left" vertical="center" wrapText="1"/>
    </xf>
    <xf numFmtId="176" fontId="3" fillId="0" borderId="25" xfId="2" applyNumberFormat="1" applyFont="1" applyBorder="1" applyAlignment="1">
      <alignment horizontal="center" vertical="center" wrapText="1"/>
    </xf>
    <xf numFmtId="176" fontId="14" fillId="0" borderId="19" xfId="2" applyNumberFormat="1" applyFont="1" applyBorder="1" applyAlignment="1">
      <alignment horizontal="center" vertical="center" wrapText="1"/>
    </xf>
    <xf numFmtId="176" fontId="14" fillId="0" borderId="25" xfId="2" applyNumberFormat="1" applyFont="1" applyBorder="1" applyAlignment="1">
      <alignment horizontal="center" vertical="center" wrapText="1"/>
    </xf>
    <xf numFmtId="176" fontId="2" fillId="0" borderId="1" xfId="2" applyNumberFormat="1" applyFont="1" applyBorder="1" applyAlignment="1">
      <alignment horizontal="left" vertical="center" wrapText="1"/>
    </xf>
    <xf numFmtId="176" fontId="2" fillId="0" borderId="1" xfId="2" applyNumberFormat="1" applyFont="1" applyBorder="1" applyAlignment="1">
      <alignment horizontal="right" vertical="center" wrapText="1"/>
    </xf>
    <xf numFmtId="176" fontId="14" fillId="0" borderId="21" xfId="2" applyNumberFormat="1" applyFont="1" applyBorder="1" applyAlignment="1">
      <alignment horizontal="center" vertical="center" wrapText="1"/>
    </xf>
    <xf numFmtId="176" fontId="16" fillId="0" borderId="19" xfId="2" applyNumberFormat="1" applyFont="1" applyBorder="1" applyAlignment="1">
      <alignment horizontal="center" vertical="center" wrapText="1"/>
    </xf>
    <xf numFmtId="176" fontId="16" fillId="0" borderId="21" xfId="2" applyNumberFormat="1" applyFont="1" applyBorder="1" applyAlignment="1">
      <alignment horizontal="center" vertical="center" wrapText="1"/>
    </xf>
    <xf numFmtId="176" fontId="16" fillId="0" borderId="25" xfId="2" applyNumberFormat="1" applyFont="1" applyBorder="1" applyAlignment="1">
      <alignment horizontal="center" vertical="center" wrapText="1"/>
    </xf>
    <xf numFmtId="176" fontId="8" fillId="0" borderId="0" xfId="2" applyNumberFormat="1" applyFont="1" applyAlignment="1">
      <alignment horizontal="left" vertical="top" wrapText="1"/>
    </xf>
    <xf numFmtId="176" fontId="8" fillId="0" borderId="0" xfId="2" applyNumberFormat="1" applyFont="1" applyAlignment="1">
      <alignment horizontal="left" vertical="center" wrapText="1"/>
    </xf>
    <xf numFmtId="176" fontId="2" fillId="0" borderId="25" xfId="2" applyNumberFormat="1" applyFont="1" applyBorder="1" applyAlignment="1">
      <alignment horizontal="center" vertical="center" wrapText="1"/>
    </xf>
    <xf numFmtId="176" fontId="6" fillId="0" borderId="19" xfId="2" applyNumberFormat="1" applyFont="1" applyBorder="1" applyAlignment="1">
      <alignment horizontal="center" vertical="center" wrapText="1"/>
    </xf>
    <xf numFmtId="176" fontId="3" fillId="0" borderId="21" xfId="2" applyNumberFormat="1" applyFont="1" applyBorder="1" applyAlignment="1">
      <alignment horizontal="center" vertical="center" wrapText="1"/>
    </xf>
    <xf numFmtId="176" fontId="6" fillId="0" borderId="21" xfId="2" applyNumberFormat="1" applyFont="1" applyBorder="1" applyAlignment="1">
      <alignment horizontal="center" vertical="center" wrapText="1"/>
    </xf>
    <xf numFmtId="176" fontId="3" fillId="0" borderId="25" xfId="2" applyNumberFormat="1" applyFont="1" applyBorder="1" applyAlignment="1">
      <alignment horizontal="center" vertical="center" wrapText="1"/>
    </xf>
    <xf numFmtId="176" fontId="6" fillId="0" borderId="2" xfId="2" applyNumberFormat="1" applyFont="1" applyBorder="1" applyAlignment="1">
      <alignment horizontal="center" vertical="center" wrapText="1"/>
    </xf>
    <xf numFmtId="176" fontId="3" fillId="0" borderId="6" xfId="2" applyNumberFormat="1" applyFont="1" applyBorder="1" applyAlignment="1">
      <alignment horizontal="center" vertical="center" wrapText="1"/>
    </xf>
    <xf numFmtId="176" fontId="6" fillId="0" borderId="6" xfId="2" applyNumberFormat="1" applyFont="1" applyBorder="1" applyAlignment="1">
      <alignment horizontal="center" vertical="center" wrapText="1"/>
    </xf>
    <xf numFmtId="176" fontId="6" fillId="0" borderId="15" xfId="2" applyNumberFormat="1" applyFont="1" applyBorder="1" applyAlignment="1">
      <alignment horizontal="center" vertical="center" wrapText="1"/>
    </xf>
    <xf numFmtId="176" fontId="6" fillId="0" borderId="25" xfId="2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56" xfId="0" applyFont="1" applyBorder="1" applyAlignment="1">
      <alignment horizontal="left" vertical="center"/>
    </xf>
    <xf numFmtId="0" fontId="6" fillId="0" borderId="35" xfId="0" applyFont="1" applyBorder="1" applyAlignment="1">
      <alignment horizontal="left" vertical="center"/>
    </xf>
    <xf numFmtId="0" fontId="6" fillId="0" borderId="66" xfId="0" applyFont="1" applyBorder="1" applyAlignment="1">
      <alignment horizontal="left" vertical="center"/>
    </xf>
    <xf numFmtId="0" fontId="6" fillId="0" borderId="67" xfId="0" applyFont="1" applyBorder="1" applyAlignment="1">
      <alignment horizontal="left" vertical="center"/>
    </xf>
    <xf numFmtId="0" fontId="6" fillId="0" borderId="70" xfId="0" applyFont="1" applyBorder="1" applyAlignment="1">
      <alignment horizontal="left" vertical="center"/>
    </xf>
  </cellXfs>
  <cellStyles count="4">
    <cellStyle name="桁区切り" xfId="1" builtinId="6"/>
    <cellStyle name="標準" xfId="0" builtinId="0"/>
    <cellStyle name="標準_課長依頼データ（９月１７日）" xfId="2" xr:uid="{CD0C8DB7-AD1F-45BE-8790-76D2B7416FA7}"/>
    <cellStyle name="標準_品目テーブル" xfId="3" xr:uid="{E0715C22-CE57-45D7-97F0-36AFD599595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100.80.156.15\07_&#20225;&#30011;&#31649;&#29702;&#37096;\02_&#35519;&#26619;&#35506;\&#24120;&#29992;&#20445;&#23384;&#12501;&#12457;&#12523;&#12480;\&#9733;&#35519;&#26619;&#12539;&#32113;&#35336;&#38306;&#20418;&#12501;&#12449;&#12452;&#12523;&#9733;\&#9671;&#9671;&#24180;&#21029;ANIPAS&#12487;&#12540;&#12479;&#65288;&#26410;&#30906;&#23450;&#65289;&#9671;&#9671;\2024\4&#26376;\4&#26376;&#36895;&#22577;&#20516;\3&#26376;&#36895;&#22577;&#38598;&#35336;&#20316;&#26989;.xlsm" TargetMode="External"/><Relationship Id="rId1" Type="http://schemas.openxmlformats.org/officeDocument/2006/relationships/externalLinkPath" Target="/02_&#35519;&#26619;&#35506;/&#24120;&#29992;&#20445;&#23384;&#12501;&#12457;&#12523;&#12480;/&#9733;&#35519;&#26619;&#12539;&#32113;&#35336;&#38306;&#20418;&#12501;&#12449;&#12452;&#12523;&#9733;/&#9671;&#9671;&#24180;&#21029;ANIPAS&#12487;&#12540;&#12479;&#65288;&#26410;&#30906;&#23450;&#65289;&#9671;&#9671;/2024/4&#26376;/4&#26376;&#36895;&#22577;&#20516;/3&#26376;&#36895;&#22577;&#38598;&#35336;&#20316;&#26989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輸入畜産物"/>
      <sheetName val="輸出畜産物"/>
      <sheetName val="輸入畜産物ピボット(同一データを2カ所に貼る)"/>
      <sheetName val="輸出畜産物ピボット"/>
    </sheetNames>
    <sheetDataSet>
      <sheetData sheetId="0"/>
      <sheetData sheetId="1"/>
      <sheetData sheetId="2">
        <row r="2">
          <cell r="D2" t="str">
            <v>骨</v>
          </cell>
        </row>
      </sheetData>
      <sheetData sheetId="3">
        <row r="1">
          <cell r="A1" t="str">
            <v>速報</v>
          </cell>
          <cell r="B1" t="str">
            <v>合計 / SURYO</v>
          </cell>
        </row>
        <row r="2">
          <cell r="A2" t="str">
            <v>骨</v>
          </cell>
          <cell r="B2">
            <v>3100</v>
          </cell>
        </row>
        <row r="3">
          <cell r="B3">
            <v>3100</v>
          </cell>
        </row>
        <row r="4">
          <cell r="A4" t="str">
            <v>牛肉</v>
          </cell>
          <cell r="B4">
            <v>783685.24999999965</v>
          </cell>
        </row>
        <row r="5">
          <cell r="A5" t="str">
            <v>豚肉</v>
          </cell>
          <cell r="B5">
            <v>145036.70000000001</v>
          </cell>
        </row>
        <row r="6">
          <cell r="A6" t="str">
            <v>ソーセージ</v>
          </cell>
          <cell r="B6">
            <v>730.1</v>
          </cell>
        </row>
        <row r="7">
          <cell r="A7" t="str">
            <v>家きん肉</v>
          </cell>
          <cell r="B7">
            <v>319911.69999999995</v>
          </cell>
        </row>
        <row r="8">
          <cell r="A8" t="str">
            <v>その他の肉（非加熱）</v>
          </cell>
          <cell r="B8">
            <v>67181.210000000006</v>
          </cell>
        </row>
        <row r="9">
          <cell r="B9">
            <v>1316544.9599999995</v>
          </cell>
        </row>
        <row r="10">
          <cell r="A10" t="str">
            <v>偶蹄類の臓器牛</v>
          </cell>
          <cell r="B10">
            <v>191.4</v>
          </cell>
        </row>
        <row r="11">
          <cell r="A11" t="str">
            <v>偶蹄類の臓器豚</v>
          </cell>
          <cell r="B11">
            <v>500</v>
          </cell>
        </row>
        <row r="12">
          <cell r="A12" t="str">
            <v>偶蹄類以外の臓器</v>
          </cell>
          <cell r="B12">
            <v>257</v>
          </cell>
        </row>
        <row r="13">
          <cell r="A13" t="str">
            <v>消化管等</v>
          </cell>
          <cell r="B13">
            <v>3209.2</v>
          </cell>
        </row>
        <row r="14">
          <cell r="B14">
            <v>4157.5999999999995</v>
          </cell>
        </row>
        <row r="15">
          <cell r="A15" t="str">
            <v>殻付卵</v>
          </cell>
          <cell r="B15">
            <v>2123613.7400000002</v>
          </cell>
        </row>
        <row r="16">
          <cell r="A16" t="str">
            <v>液卵</v>
          </cell>
          <cell r="B16">
            <v>3130</v>
          </cell>
        </row>
        <row r="17">
          <cell r="A17" t="str">
            <v>その他の卵</v>
          </cell>
          <cell r="B17">
            <v>10452.300000000001</v>
          </cell>
        </row>
        <row r="18">
          <cell r="B18">
            <v>2137196.04</v>
          </cell>
        </row>
        <row r="19">
          <cell r="A19" t="str">
            <v>牛皮</v>
          </cell>
          <cell r="B19">
            <v>1480408</v>
          </cell>
        </row>
        <row r="20">
          <cell r="A20" t="str">
            <v>豚皮</v>
          </cell>
          <cell r="B20">
            <v>5354189</v>
          </cell>
        </row>
        <row r="21">
          <cell r="B21">
            <v>6834597</v>
          </cell>
        </row>
        <row r="22">
          <cell r="A22" t="str">
            <v>山羊毛</v>
          </cell>
          <cell r="B22">
            <v>502.1</v>
          </cell>
        </row>
        <row r="23">
          <cell r="A23" t="str">
            <v>羽毛</v>
          </cell>
          <cell r="B23">
            <v>34175.200000000004</v>
          </cell>
        </row>
        <row r="24">
          <cell r="A24" t="str">
            <v>その他の毛</v>
          </cell>
          <cell r="B24">
            <v>592</v>
          </cell>
        </row>
        <row r="25">
          <cell r="B25">
            <v>35269.300000000003</v>
          </cell>
        </row>
        <row r="26">
          <cell r="A26" t="str">
            <v>チーズ</v>
          </cell>
          <cell r="B26">
            <v>22875.85</v>
          </cell>
        </row>
        <row r="27">
          <cell r="A27" t="str">
            <v>バター</v>
          </cell>
          <cell r="B27">
            <v>9.2200000000000006</v>
          </cell>
        </row>
        <row r="28">
          <cell r="A28" t="str">
            <v>その他の乳製品</v>
          </cell>
          <cell r="B28">
            <v>126207.49</v>
          </cell>
        </row>
        <row r="29">
          <cell r="B29">
            <v>149092.56</v>
          </cell>
        </row>
        <row r="30">
          <cell r="A30" t="str">
            <v>その他のもの</v>
          </cell>
          <cell r="B30">
            <v>5762735.2999999961</v>
          </cell>
        </row>
        <row r="31">
          <cell r="A31" t="str">
            <v>血清</v>
          </cell>
          <cell r="B31">
            <v>307.80999999999995</v>
          </cell>
        </row>
        <row r="32">
          <cell r="A32" t="str">
            <v>その他の畜産物</v>
          </cell>
          <cell r="B32">
            <v>128085.15</v>
          </cell>
        </row>
        <row r="33">
          <cell r="B33">
            <v>5891128.2599999961</v>
          </cell>
        </row>
        <row r="34">
          <cell r="B34">
            <v>16371085.719999995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A28E18-B489-41B2-8035-DFE0B1156A5D}">
  <sheetPr codeName="Sheet2">
    <pageSetUpPr fitToPage="1"/>
  </sheetPr>
  <dimension ref="A1:P118"/>
  <sheetViews>
    <sheetView tabSelected="1" view="pageBreakPreview" zoomScale="70" zoomScaleNormal="55" zoomScaleSheetLayoutView="70" workbookViewId="0">
      <selection sqref="A1:E1"/>
    </sheetView>
  </sheetViews>
  <sheetFormatPr defaultRowHeight="13.5"/>
  <cols>
    <col min="1" max="1" width="12.625" customWidth="1"/>
    <col min="2" max="7" width="19.125" customWidth="1"/>
    <col min="8" max="8" width="22.75" customWidth="1"/>
    <col min="9" max="9" width="3.25" customWidth="1"/>
    <col min="11" max="11" width="26.625" hidden="1" customWidth="1"/>
    <col min="12" max="12" width="9" style="2" hidden="1" customWidth="1"/>
    <col min="13" max="13" width="28.5" hidden="1" customWidth="1"/>
    <col min="14" max="14" width="59.375" hidden="1" customWidth="1"/>
    <col min="15" max="15" width="9" hidden="1" customWidth="1"/>
    <col min="16" max="16" width="11" hidden="1" customWidth="1"/>
    <col min="17" max="17" width="9" customWidth="1"/>
  </cols>
  <sheetData>
    <row r="1" spans="1:16" ht="30" customHeight="1" thickBot="1">
      <c r="A1" s="201" t="s">
        <v>426</v>
      </c>
      <c r="B1" s="201"/>
      <c r="C1" s="201"/>
      <c r="D1" s="201"/>
      <c r="E1" s="201"/>
      <c r="F1" s="97"/>
      <c r="G1" s="202" t="s">
        <v>286</v>
      </c>
      <c r="H1" s="202"/>
      <c r="I1" s="1"/>
      <c r="M1" t="s">
        <v>1</v>
      </c>
      <c r="N1" t="s">
        <v>2</v>
      </c>
    </row>
    <row r="2" spans="1:16" ht="30" customHeight="1" thickBot="1">
      <c r="A2" s="199" t="s">
        <v>287</v>
      </c>
      <c r="B2" s="98" t="s">
        <v>4</v>
      </c>
      <c r="C2" s="99" t="s">
        <v>5</v>
      </c>
      <c r="D2" s="99" t="s">
        <v>6</v>
      </c>
      <c r="E2" s="99" t="s">
        <v>7</v>
      </c>
      <c r="F2" s="99" t="s">
        <v>10</v>
      </c>
      <c r="G2" s="99" t="s">
        <v>35</v>
      </c>
      <c r="H2" s="100" t="s">
        <v>2</v>
      </c>
      <c r="I2" s="6"/>
      <c r="K2" s="7" t="s">
        <v>4</v>
      </c>
      <c r="L2" s="8" t="s">
        <v>288</v>
      </c>
      <c r="M2" t="s">
        <v>4</v>
      </c>
      <c r="N2" s="101" t="e">
        <f>VLOOKUP(M2,#REF!,2,FALSE)</f>
        <v>#REF!</v>
      </c>
      <c r="O2" t="s">
        <v>289</v>
      </c>
    </row>
    <row r="3" spans="1:16" s="15" customFormat="1" ht="30" customHeight="1" thickBot="1">
      <c r="A3" s="203"/>
      <c r="B3" s="9">
        <v>1051750.8700000001</v>
      </c>
      <c r="C3" s="10">
        <v>1074494.3999999999</v>
      </c>
      <c r="D3" s="10">
        <v>7120.26</v>
      </c>
      <c r="E3" s="11">
        <v>78761.950000000012</v>
      </c>
      <c r="F3" s="12">
        <v>32000</v>
      </c>
      <c r="G3" s="12" t="s">
        <v>396</v>
      </c>
      <c r="H3" s="102">
        <v>2244127.48</v>
      </c>
      <c r="I3" s="14"/>
      <c r="K3" s="14" t="s">
        <v>5</v>
      </c>
      <c r="L3" s="2" t="s">
        <v>290</v>
      </c>
      <c r="M3" s="15" t="s">
        <v>5</v>
      </c>
      <c r="N3" s="101" t="e">
        <f>VLOOKUP(M3,#REF!,2,FALSE)</f>
        <v>#REF!</v>
      </c>
      <c r="O3" s="15" t="s">
        <v>14</v>
      </c>
    </row>
    <row r="4" spans="1:16" ht="30" customHeight="1">
      <c r="A4" s="199" t="s">
        <v>291</v>
      </c>
      <c r="B4" s="98" t="s">
        <v>20</v>
      </c>
      <c r="C4" s="99" t="s">
        <v>21</v>
      </c>
      <c r="D4" s="99" t="s">
        <v>22</v>
      </c>
      <c r="E4" s="99" t="s">
        <v>23</v>
      </c>
      <c r="F4" s="99" t="s">
        <v>292</v>
      </c>
      <c r="G4" s="99" t="s">
        <v>25</v>
      </c>
      <c r="H4" s="103" t="s">
        <v>57</v>
      </c>
      <c r="I4" s="22"/>
      <c r="K4" s="7" t="s">
        <v>6</v>
      </c>
      <c r="L4" s="2" t="s">
        <v>293</v>
      </c>
      <c r="M4" t="s">
        <v>6</v>
      </c>
      <c r="N4" s="101" t="e">
        <f>VLOOKUP(M4,#REF!,2,FALSE)</f>
        <v>#REF!</v>
      </c>
      <c r="O4" t="s">
        <v>16</v>
      </c>
    </row>
    <row r="5" spans="1:16" s="15" customFormat="1" ht="30" customHeight="1">
      <c r="A5" s="203"/>
      <c r="B5" s="9">
        <v>55925311.91999989</v>
      </c>
      <c r="C5" s="10">
        <v>96515392.480000153</v>
      </c>
      <c r="D5" s="10">
        <v>2232460.3400000003</v>
      </c>
      <c r="E5" s="10">
        <v>36686.31</v>
      </c>
      <c r="F5" s="10" t="s">
        <v>396</v>
      </c>
      <c r="G5" s="10" t="s">
        <v>396</v>
      </c>
      <c r="H5" s="42">
        <v>81822.37</v>
      </c>
      <c r="I5" s="6"/>
      <c r="K5" s="14" t="s">
        <v>7</v>
      </c>
      <c r="L5" s="2" t="s">
        <v>294</v>
      </c>
      <c r="M5" s="29" t="s">
        <v>7</v>
      </c>
      <c r="N5" s="101" t="e">
        <f>VLOOKUP(M5,#REF!,2,FALSE)</f>
        <v>#REF!</v>
      </c>
      <c r="O5" s="29" t="s">
        <v>18</v>
      </c>
      <c r="P5" s="29" t="e">
        <f>SUM(N2:N5)</f>
        <v>#REF!</v>
      </c>
    </row>
    <row r="6" spans="1:16" ht="30" customHeight="1">
      <c r="A6" s="203"/>
      <c r="B6" s="104" t="s">
        <v>61</v>
      </c>
      <c r="C6" s="105" t="s">
        <v>431</v>
      </c>
      <c r="D6" s="105" t="s">
        <v>76</v>
      </c>
      <c r="E6" s="106" t="s">
        <v>81</v>
      </c>
      <c r="F6" s="105" t="s">
        <v>30</v>
      </c>
      <c r="G6" s="105" t="s">
        <v>94</v>
      </c>
      <c r="H6" s="107" t="s">
        <v>31</v>
      </c>
      <c r="I6" s="7"/>
      <c r="K6" s="7" t="s">
        <v>8</v>
      </c>
      <c r="L6" s="8"/>
      <c r="M6" s="197" t="s">
        <v>8</v>
      </c>
      <c r="N6" s="101" t="e">
        <f>VLOOKUP(M6,#REF!,2,FALSE)</f>
        <v>#REF!</v>
      </c>
      <c r="O6" t="s">
        <v>27</v>
      </c>
    </row>
    <row r="7" spans="1:16" s="15" customFormat="1" ht="30" customHeight="1">
      <c r="A7" s="203"/>
      <c r="B7" s="35">
        <v>674299.14999999991</v>
      </c>
      <c r="C7" s="36" t="s">
        <v>396</v>
      </c>
      <c r="D7" s="10">
        <v>222020.85000000006</v>
      </c>
      <c r="E7" s="10">
        <v>43330.76</v>
      </c>
      <c r="F7" s="10">
        <v>1051639.1999999997</v>
      </c>
      <c r="G7" s="10">
        <v>699350.98</v>
      </c>
      <c r="H7" s="13">
        <v>91913.58</v>
      </c>
      <c r="I7" s="30"/>
      <c r="K7" s="14" t="s">
        <v>295</v>
      </c>
      <c r="L7" s="2"/>
      <c r="M7" s="31" t="s">
        <v>9</v>
      </c>
      <c r="N7" s="101" t="e">
        <f>VLOOKUP(M7,#REF!,2,FALSE)</f>
        <v>#REF!</v>
      </c>
      <c r="O7" s="15" t="s">
        <v>29</v>
      </c>
    </row>
    <row r="8" spans="1:16" ht="30" customHeight="1">
      <c r="A8" s="203"/>
      <c r="B8" s="104" t="s">
        <v>103</v>
      </c>
      <c r="C8" s="105" t="s">
        <v>107</v>
      </c>
      <c r="D8" s="105" t="s">
        <v>117</v>
      </c>
      <c r="E8" s="105" t="s">
        <v>32</v>
      </c>
      <c r="F8" s="108" t="s">
        <v>125</v>
      </c>
      <c r="G8" s="108" t="s">
        <v>128</v>
      </c>
      <c r="H8" s="109" t="s">
        <v>296</v>
      </c>
      <c r="I8" s="7"/>
      <c r="K8" s="7" t="s">
        <v>10</v>
      </c>
      <c r="L8" s="8" t="s">
        <v>297</v>
      </c>
      <c r="M8" s="197" t="s">
        <v>10</v>
      </c>
      <c r="N8" s="101" t="e">
        <f>VLOOKUP(M8,#REF!,2,FALSE)</f>
        <v>#REF!</v>
      </c>
      <c r="O8" t="s">
        <v>34</v>
      </c>
    </row>
    <row r="9" spans="1:16" s="15" customFormat="1" ht="30" customHeight="1" thickBot="1">
      <c r="A9" s="203"/>
      <c r="B9" s="50">
        <v>317.40999999999997</v>
      </c>
      <c r="C9" s="51">
        <v>292693.28000000003</v>
      </c>
      <c r="D9" s="51">
        <v>1983.44</v>
      </c>
      <c r="E9" s="51">
        <v>50343322.490000017</v>
      </c>
      <c r="F9" s="51" t="s">
        <v>396</v>
      </c>
      <c r="G9" s="68">
        <v>997805.71999999974</v>
      </c>
      <c r="H9" s="13">
        <v>3481984.1500000013</v>
      </c>
      <c r="I9" s="14"/>
      <c r="K9" s="14" t="s">
        <v>35</v>
      </c>
      <c r="L9" s="37" t="s">
        <v>36</v>
      </c>
      <c r="M9" s="31" t="s">
        <v>35</v>
      </c>
      <c r="N9" s="101" t="e">
        <f>VLOOKUP(M9,#REF!,2,FALSE)</f>
        <v>#REF!</v>
      </c>
      <c r="O9" s="15" t="s">
        <v>37</v>
      </c>
    </row>
    <row r="10" spans="1:16" ht="30" customHeight="1" thickBot="1">
      <c r="A10" s="203"/>
      <c r="B10" s="110" t="s">
        <v>298</v>
      </c>
      <c r="C10" s="108" t="s">
        <v>430</v>
      </c>
      <c r="D10" s="39"/>
      <c r="E10" s="40"/>
      <c r="F10" s="41"/>
      <c r="G10" s="42"/>
      <c r="H10" s="100" t="s">
        <v>2</v>
      </c>
      <c r="I10" s="7"/>
      <c r="K10" s="7" t="s">
        <v>20</v>
      </c>
      <c r="L10" s="2" t="s">
        <v>299</v>
      </c>
      <c r="M10" t="s">
        <v>20</v>
      </c>
      <c r="N10" s="101" t="e">
        <f>VLOOKUP(M10,#REF!,2,FALSE)</f>
        <v>#REF!</v>
      </c>
      <c r="O10" t="s">
        <v>38</v>
      </c>
    </row>
    <row r="11" spans="1:16" s="15" customFormat="1" ht="30" customHeight="1" thickBot="1">
      <c r="A11" s="200"/>
      <c r="B11" s="43">
        <v>38776187.170000017</v>
      </c>
      <c r="C11" s="44">
        <v>3452352.3199999994</v>
      </c>
      <c r="D11" s="44"/>
      <c r="E11" s="44"/>
      <c r="F11" s="44"/>
      <c r="G11" s="44"/>
      <c r="H11" s="111">
        <v>254920873.92000005</v>
      </c>
      <c r="I11" s="14"/>
      <c r="K11" s="14" t="s">
        <v>21</v>
      </c>
      <c r="L11" s="2" t="s">
        <v>280</v>
      </c>
      <c r="M11" s="15" t="s">
        <v>21</v>
      </c>
      <c r="N11" s="101" t="e">
        <f>VLOOKUP(M11,#REF!,2,FALSE)</f>
        <v>#REF!</v>
      </c>
      <c r="O11" s="15" t="s">
        <v>40</v>
      </c>
    </row>
    <row r="12" spans="1:16" ht="30" customHeight="1">
      <c r="A12" s="204" t="s">
        <v>300</v>
      </c>
      <c r="B12" s="112" t="s">
        <v>399</v>
      </c>
      <c r="C12" s="113" t="s">
        <v>400</v>
      </c>
      <c r="D12" s="113" t="s">
        <v>434</v>
      </c>
      <c r="E12" s="99" t="s">
        <v>401</v>
      </c>
      <c r="F12" s="99" t="s">
        <v>402</v>
      </c>
      <c r="G12" s="99" t="s">
        <v>403</v>
      </c>
      <c r="H12" s="103" t="s">
        <v>435</v>
      </c>
      <c r="I12" s="48"/>
      <c r="K12" s="7" t="s">
        <v>22</v>
      </c>
      <c r="L12" s="2" t="s">
        <v>301</v>
      </c>
      <c r="M12" t="s">
        <v>22</v>
      </c>
      <c r="N12" s="101" t="e">
        <f>VLOOKUP(M12,#REF!,2,FALSE)</f>
        <v>#REF!</v>
      </c>
      <c r="O12" t="s">
        <v>46</v>
      </c>
    </row>
    <row r="13" spans="1:16" s="15" customFormat="1" ht="30" customHeight="1">
      <c r="A13" s="205"/>
      <c r="B13" s="9">
        <v>90376.14</v>
      </c>
      <c r="C13" s="10">
        <v>116984.86000000002</v>
      </c>
      <c r="D13" s="10">
        <v>11123.449999999999</v>
      </c>
      <c r="E13" s="10" t="s">
        <v>396</v>
      </c>
      <c r="F13" s="10" t="s">
        <v>396</v>
      </c>
      <c r="G13" s="10" t="s">
        <v>396</v>
      </c>
      <c r="H13" s="13">
        <v>47272.219999999994</v>
      </c>
      <c r="I13" s="14"/>
      <c r="K13" s="14" t="s">
        <v>23</v>
      </c>
      <c r="L13" s="37" t="s">
        <v>302</v>
      </c>
      <c r="M13" s="15" t="s">
        <v>23</v>
      </c>
      <c r="N13" s="101" t="e">
        <f>VLOOKUP(M13,#REF!,2,FALSE)</f>
        <v>#REF!</v>
      </c>
      <c r="O13" s="15" t="s">
        <v>48</v>
      </c>
    </row>
    <row r="14" spans="1:16" ht="30" customHeight="1">
      <c r="A14" s="205"/>
      <c r="B14" s="114" t="s">
        <v>194</v>
      </c>
      <c r="C14" s="106" t="s">
        <v>303</v>
      </c>
      <c r="D14" s="106" t="s">
        <v>200</v>
      </c>
      <c r="E14" s="105" t="s">
        <v>203</v>
      </c>
      <c r="F14" s="105" t="s">
        <v>206</v>
      </c>
      <c r="G14" s="108" t="s">
        <v>210</v>
      </c>
      <c r="H14" s="107" t="s">
        <v>432</v>
      </c>
      <c r="I14" s="48"/>
      <c r="K14" s="7" t="s">
        <v>24</v>
      </c>
      <c r="L14" s="8" t="s">
        <v>304</v>
      </c>
      <c r="M14" t="s">
        <v>292</v>
      </c>
      <c r="N14" s="101" t="e">
        <f>VLOOKUP(M14,#REF!,2,FALSE)</f>
        <v>#REF!</v>
      </c>
      <c r="O14" t="s">
        <v>48</v>
      </c>
    </row>
    <row r="15" spans="1:16" s="15" customFormat="1" ht="30" customHeight="1" thickBot="1">
      <c r="A15" s="205"/>
      <c r="B15" s="50">
        <v>3010326.3099999996</v>
      </c>
      <c r="C15" s="51" t="s">
        <v>396</v>
      </c>
      <c r="D15" s="51">
        <v>296731.81</v>
      </c>
      <c r="E15" s="51">
        <v>3047341.1799999988</v>
      </c>
      <c r="F15" s="51">
        <v>82.5</v>
      </c>
      <c r="G15" s="12" t="s">
        <v>396</v>
      </c>
      <c r="H15" s="13">
        <v>245747.06</v>
      </c>
      <c r="I15" s="14"/>
      <c r="K15" s="14" t="s">
        <v>51</v>
      </c>
      <c r="L15" s="2" t="s">
        <v>50</v>
      </c>
      <c r="M15" s="15" t="s">
        <v>51</v>
      </c>
      <c r="N15" s="101" t="e">
        <f>VLOOKUP(M15,#REF!,2,FALSE)</f>
        <v>#REF!</v>
      </c>
      <c r="O15" s="15" t="s">
        <v>52</v>
      </c>
    </row>
    <row r="16" spans="1:16" ht="30" customHeight="1" thickBot="1">
      <c r="A16" s="205"/>
      <c r="B16" s="105" t="s">
        <v>429</v>
      </c>
      <c r="C16" s="39"/>
      <c r="D16" s="39"/>
      <c r="E16" s="10"/>
      <c r="F16" s="10"/>
      <c r="G16" s="115"/>
      <c r="H16" s="100" t="s">
        <v>2</v>
      </c>
      <c r="I16" s="7"/>
      <c r="K16" s="7" t="s">
        <v>59</v>
      </c>
      <c r="L16" s="8" t="s">
        <v>58</v>
      </c>
      <c r="M16" t="s">
        <v>59</v>
      </c>
      <c r="N16" s="101" t="e">
        <f>VLOOKUP(M16,#REF!,2,FALSE)</f>
        <v>#REF!</v>
      </c>
      <c r="O16" t="s">
        <v>60</v>
      </c>
    </row>
    <row r="17" spans="1:16" s="15" customFormat="1" ht="30" customHeight="1" thickBot="1">
      <c r="A17" s="206"/>
      <c r="B17" s="77">
        <v>6387</v>
      </c>
      <c r="C17" s="77"/>
      <c r="D17" s="77"/>
      <c r="E17" s="116"/>
      <c r="F17" s="44"/>
      <c r="G17" s="115"/>
      <c r="H17" s="111">
        <v>6872372.5299999984</v>
      </c>
      <c r="I17" s="55"/>
      <c r="K17" s="14" t="s">
        <v>63</v>
      </c>
      <c r="L17" s="2" t="s">
        <v>62</v>
      </c>
      <c r="M17" s="15" t="s">
        <v>63</v>
      </c>
      <c r="N17" s="101" t="e">
        <f>VLOOKUP(M17,#REF!,2,FALSE)</f>
        <v>#REF!</v>
      </c>
      <c r="O17" s="15" t="s">
        <v>64</v>
      </c>
    </row>
    <row r="18" spans="1:16" ht="30" customHeight="1" thickBot="1">
      <c r="A18" s="199" t="s">
        <v>305</v>
      </c>
      <c r="B18" s="98" t="s">
        <v>404</v>
      </c>
      <c r="C18" s="99" t="s">
        <v>55</v>
      </c>
      <c r="D18" s="99" t="s">
        <v>56</v>
      </c>
      <c r="E18" s="117"/>
      <c r="F18" s="117"/>
      <c r="G18" s="118"/>
      <c r="H18" s="100" t="s">
        <v>2</v>
      </c>
      <c r="I18" s="57"/>
      <c r="K18" s="7" t="s">
        <v>306</v>
      </c>
      <c r="L18" s="2" t="s">
        <v>74</v>
      </c>
      <c r="M18" t="s">
        <v>307</v>
      </c>
      <c r="N18" s="101" t="e">
        <f>VLOOKUP(M18,#REF!,2,FALSE)</f>
        <v>#REF!</v>
      </c>
      <c r="O18" t="s">
        <v>75</v>
      </c>
    </row>
    <row r="19" spans="1:16" s="15" customFormat="1" ht="30" customHeight="1" thickBot="1">
      <c r="A19" s="200"/>
      <c r="B19" s="119" t="s">
        <v>396</v>
      </c>
      <c r="C19" s="51">
        <v>524422.96</v>
      </c>
      <c r="D19" s="51" t="s">
        <v>396</v>
      </c>
      <c r="E19" s="24"/>
      <c r="F19" s="24"/>
      <c r="G19" s="54"/>
      <c r="H19" s="111">
        <v>524422.96</v>
      </c>
      <c r="I19" s="55"/>
      <c r="K19" s="14" t="s">
        <v>76</v>
      </c>
      <c r="L19" s="2" t="s">
        <v>77</v>
      </c>
      <c r="M19" s="15" t="s">
        <v>76</v>
      </c>
      <c r="N19" s="101" t="e">
        <f>VLOOKUP(M19,#REF!,2,FALSE)</f>
        <v>#REF!</v>
      </c>
      <c r="O19" s="15" t="s">
        <v>78</v>
      </c>
    </row>
    <row r="20" spans="1:16" ht="30" customHeight="1">
      <c r="A20" s="199" t="s">
        <v>308</v>
      </c>
      <c r="B20" s="120" t="s">
        <v>66</v>
      </c>
      <c r="C20" s="99" t="s">
        <v>67</v>
      </c>
      <c r="D20" s="99" t="s">
        <v>68</v>
      </c>
      <c r="E20" s="99" t="s">
        <v>69</v>
      </c>
      <c r="F20" s="99" t="s">
        <v>309</v>
      </c>
      <c r="G20" s="99" t="s">
        <v>71</v>
      </c>
      <c r="H20" s="103" t="s">
        <v>72</v>
      </c>
      <c r="I20" s="7"/>
      <c r="K20" s="7" t="s">
        <v>81</v>
      </c>
      <c r="L20" s="8" t="s">
        <v>82</v>
      </c>
      <c r="M20" t="s">
        <v>81</v>
      </c>
      <c r="N20" s="101" t="e">
        <f>VLOOKUP(M20,#REF!,2,FALSE)</f>
        <v>#REF!</v>
      </c>
      <c r="O20" t="s">
        <v>83</v>
      </c>
    </row>
    <row r="21" spans="1:16" s="15" customFormat="1" ht="30" customHeight="1" thickBot="1">
      <c r="A21" s="203"/>
      <c r="B21" s="36">
        <v>2736449.6299999994</v>
      </c>
      <c r="C21" s="10">
        <v>174798</v>
      </c>
      <c r="D21" s="10" t="s">
        <v>396</v>
      </c>
      <c r="E21" s="10" t="s">
        <v>396</v>
      </c>
      <c r="F21" s="10">
        <v>37158</v>
      </c>
      <c r="G21" s="10" t="s">
        <v>396</v>
      </c>
      <c r="H21" s="42" t="s">
        <v>396</v>
      </c>
      <c r="I21" s="64"/>
      <c r="K21" s="14" t="s">
        <v>30</v>
      </c>
      <c r="L21" s="2" t="s">
        <v>84</v>
      </c>
      <c r="M21" s="15" t="s">
        <v>30</v>
      </c>
      <c r="N21" s="101" t="e">
        <f>VLOOKUP(M21,#REF!,2,FALSE)</f>
        <v>#REF!</v>
      </c>
      <c r="O21" s="15" t="s">
        <v>85</v>
      </c>
    </row>
    <row r="22" spans="1:16" ht="30" customHeight="1" thickBot="1">
      <c r="A22" s="203"/>
      <c r="B22" s="121" t="s">
        <v>245</v>
      </c>
      <c r="C22" s="106" t="s">
        <v>79</v>
      </c>
      <c r="D22" s="106" t="s">
        <v>80</v>
      </c>
      <c r="E22" s="122"/>
      <c r="F22" s="123"/>
      <c r="G22" s="124"/>
      <c r="H22" s="100" t="s">
        <v>2</v>
      </c>
      <c r="I22" s="7"/>
      <c r="K22" s="7" t="s">
        <v>96</v>
      </c>
      <c r="L22" s="8" t="s">
        <v>95</v>
      </c>
      <c r="M22" t="s">
        <v>96</v>
      </c>
      <c r="N22" s="101" t="e">
        <f>VLOOKUP(M22,#REF!,2,FALSE)</f>
        <v>#REF!</v>
      </c>
      <c r="O22" t="s">
        <v>97</v>
      </c>
      <c r="P22" t="e">
        <f>P23+N23</f>
        <v>#REF!</v>
      </c>
    </row>
    <row r="23" spans="1:16" s="15" customFormat="1" ht="30" customHeight="1" thickBot="1">
      <c r="A23" s="200"/>
      <c r="B23" s="125">
        <v>20160</v>
      </c>
      <c r="C23" s="126" t="s">
        <v>396</v>
      </c>
      <c r="D23" s="24">
        <v>2</v>
      </c>
      <c r="E23" s="127"/>
      <c r="F23" s="127"/>
      <c r="G23" s="128"/>
      <c r="H23" s="111">
        <v>2968567.6299999994</v>
      </c>
      <c r="I23" s="65"/>
      <c r="K23" s="14" t="s">
        <v>31</v>
      </c>
      <c r="L23" s="37" t="s">
        <v>98</v>
      </c>
      <c r="M23" s="15" t="s">
        <v>31</v>
      </c>
      <c r="N23" s="101" t="e">
        <f>VLOOKUP(M23,#REF!,2,FALSE)</f>
        <v>#REF!</v>
      </c>
      <c r="O23" s="15" t="s">
        <v>99</v>
      </c>
    </row>
    <row r="24" spans="1:16" ht="30" customHeight="1">
      <c r="A24" s="199" t="s">
        <v>310</v>
      </c>
      <c r="B24" s="98" t="s">
        <v>87</v>
      </c>
      <c r="C24" s="99" t="s">
        <v>88</v>
      </c>
      <c r="D24" s="99" t="s">
        <v>89</v>
      </c>
      <c r="E24" s="99" t="s">
        <v>90</v>
      </c>
      <c r="F24" s="99" t="s">
        <v>311</v>
      </c>
      <c r="G24" s="99" t="s">
        <v>92</v>
      </c>
      <c r="H24" s="103" t="s">
        <v>93</v>
      </c>
      <c r="I24" s="22"/>
      <c r="K24" s="7" t="s">
        <v>105</v>
      </c>
      <c r="L24" s="2" t="s">
        <v>104</v>
      </c>
      <c r="M24" t="s">
        <v>105</v>
      </c>
      <c r="N24" s="101" t="e">
        <f>VLOOKUP(M24,#REF!,2,FALSE)</f>
        <v>#REF!</v>
      </c>
      <c r="O24" t="s">
        <v>106</v>
      </c>
    </row>
    <row r="25" spans="1:16" s="15" customFormat="1" ht="30" customHeight="1" thickBot="1">
      <c r="A25" s="203"/>
      <c r="B25" s="9" t="s">
        <v>396</v>
      </c>
      <c r="C25" s="10">
        <v>3050</v>
      </c>
      <c r="D25" s="10" t="s">
        <v>396</v>
      </c>
      <c r="E25" s="10">
        <v>5506.98</v>
      </c>
      <c r="F25" s="10" t="s">
        <v>396</v>
      </c>
      <c r="G25" s="10" t="s">
        <v>396</v>
      </c>
      <c r="H25" s="13">
        <v>5324.65</v>
      </c>
      <c r="I25" s="55"/>
      <c r="K25" s="14" t="s">
        <v>107</v>
      </c>
      <c r="L25" s="2" t="s">
        <v>108</v>
      </c>
      <c r="M25" s="15" t="s">
        <v>107</v>
      </c>
      <c r="N25" s="101" t="e">
        <f>VLOOKUP(M25,#REF!,2,FALSE)</f>
        <v>#REF!</v>
      </c>
      <c r="O25" s="15" t="s">
        <v>109</v>
      </c>
      <c r="P25" s="29" t="e">
        <f>SUM(N6:N26)</f>
        <v>#REF!</v>
      </c>
    </row>
    <row r="26" spans="1:16" ht="30" customHeight="1" thickBot="1">
      <c r="A26" s="203"/>
      <c r="B26" s="104" t="s">
        <v>264</v>
      </c>
      <c r="C26" s="105" t="s">
        <v>100</v>
      </c>
      <c r="D26" s="106" t="s">
        <v>101</v>
      </c>
      <c r="E26" s="105" t="s">
        <v>102</v>
      </c>
      <c r="F26" s="123"/>
      <c r="G26" s="124"/>
      <c r="H26" s="100" t="s">
        <v>2</v>
      </c>
      <c r="I26" s="7"/>
      <c r="K26" s="7" t="s">
        <v>117</v>
      </c>
      <c r="L26" s="2" t="s">
        <v>118</v>
      </c>
      <c r="M26" t="s">
        <v>117</v>
      </c>
      <c r="N26" s="101" t="e">
        <f>VLOOKUP(M26,#REF!,2,FALSE)</f>
        <v>#REF!</v>
      </c>
      <c r="O26" s="76" t="s">
        <v>312</v>
      </c>
    </row>
    <row r="27" spans="1:16" s="15" customFormat="1" ht="30" customHeight="1" thickBot="1">
      <c r="A27" s="200"/>
      <c r="B27" s="129">
        <v>480</v>
      </c>
      <c r="C27" s="126">
        <v>96008.16</v>
      </c>
      <c r="D27" s="126" t="s">
        <v>396</v>
      </c>
      <c r="E27" s="81" t="s">
        <v>396</v>
      </c>
      <c r="F27" s="130"/>
      <c r="G27" s="126"/>
      <c r="H27" s="111">
        <v>110369.79000000001</v>
      </c>
      <c r="I27" s="64"/>
      <c r="K27" s="14" t="s">
        <v>32</v>
      </c>
      <c r="L27" s="37" t="s">
        <v>120</v>
      </c>
      <c r="M27" s="15" t="s">
        <v>32</v>
      </c>
      <c r="N27" s="101" t="e">
        <f>VLOOKUP(M27,#REF!,2,FALSE)</f>
        <v>#REF!</v>
      </c>
      <c r="O27" s="15" t="s">
        <v>313</v>
      </c>
    </row>
    <row r="28" spans="1:16" s="15" customFormat="1" ht="30" customHeight="1" thickBot="1">
      <c r="A28" s="199" t="s">
        <v>110</v>
      </c>
      <c r="B28" s="98" t="s">
        <v>111</v>
      </c>
      <c r="C28" s="99" t="s">
        <v>112</v>
      </c>
      <c r="D28" s="99" t="s">
        <v>433</v>
      </c>
      <c r="E28" s="99" t="s">
        <v>406</v>
      </c>
      <c r="F28" s="99"/>
      <c r="G28" s="103"/>
      <c r="H28" s="100" t="s">
        <v>407</v>
      </c>
      <c r="I28" s="64"/>
      <c r="K28" s="14"/>
      <c r="L28" s="37"/>
      <c r="N28" s="101"/>
    </row>
    <row r="29" spans="1:16" s="15" customFormat="1" ht="30" customHeight="1" thickBot="1">
      <c r="A29" s="200"/>
      <c r="B29" s="129">
        <v>19263704.059999991</v>
      </c>
      <c r="C29" s="130">
        <v>1170251.76</v>
      </c>
      <c r="D29" s="130">
        <v>4034900</v>
      </c>
      <c r="E29" s="81">
        <v>3858239.88</v>
      </c>
      <c r="F29" s="130"/>
      <c r="G29" s="131"/>
      <c r="H29" s="111">
        <v>28327095.699999992</v>
      </c>
      <c r="I29" s="64"/>
      <c r="K29" s="14"/>
      <c r="L29" s="37"/>
      <c r="N29" s="101"/>
    </row>
    <row r="30" spans="1:16" ht="30" customHeight="1" thickBot="1">
      <c r="A30" s="203" t="s">
        <v>314</v>
      </c>
      <c r="B30" s="106" t="s">
        <v>114</v>
      </c>
      <c r="C30" s="132" t="s">
        <v>408</v>
      </c>
      <c r="D30" s="106" t="s">
        <v>116</v>
      </c>
      <c r="E30" s="133" t="s">
        <v>315</v>
      </c>
      <c r="F30" s="134"/>
      <c r="G30" s="135"/>
      <c r="H30" s="196" t="s">
        <v>2</v>
      </c>
      <c r="I30" s="22"/>
      <c r="K30" s="7" t="s">
        <v>139</v>
      </c>
      <c r="L30" s="2" t="s">
        <v>126</v>
      </c>
      <c r="M30" t="s">
        <v>125</v>
      </c>
      <c r="N30" s="101" t="e">
        <f>VLOOKUP(M30,#REF!,2,FALSE)</f>
        <v>#REF!</v>
      </c>
      <c r="O30" t="s">
        <v>127</v>
      </c>
    </row>
    <row r="31" spans="1:16" s="15" customFormat="1" ht="30" customHeight="1" thickBot="1">
      <c r="A31" s="200"/>
      <c r="B31" s="77">
        <v>258887.94</v>
      </c>
      <c r="C31" s="77">
        <v>20913.3</v>
      </c>
      <c r="D31" s="79" t="s">
        <v>396</v>
      </c>
      <c r="E31" s="79" t="s">
        <v>396</v>
      </c>
      <c r="F31" s="78"/>
      <c r="G31" s="136"/>
      <c r="H31" s="137">
        <v>279801.24</v>
      </c>
      <c r="I31" s="55"/>
      <c r="K31" s="14" t="s">
        <v>125</v>
      </c>
      <c r="L31" s="37" t="s">
        <v>129</v>
      </c>
      <c r="M31" s="15" t="s">
        <v>130</v>
      </c>
      <c r="N31" s="101" t="e">
        <f>VLOOKUP(M31,#REF!,2,FALSE)</f>
        <v>#REF!</v>
      </c>
      <c r="O31" s="15" t="s">
        <v>131</v>
      </c>
    </row>
    <row r="32" spans="1:16" ht="30" customHeight="1" thickBot="1">
      <c r="A32" s="199" t="s">
        <v>316</v>
      </c>
      <c r="B32" s="106" t="s">
        <v>123</v>
      </c>
      <c r="C32" s="132" t="s">
        <v>124</v>
      </c>
      <c r="D32" s="106" t="s">
        <v>273</v>
      </c>
      <c r="E32" s="134"/>
      <c r="F32" s="134"/>
      <c r="G32" s="118"/>
      <c r="H32" s="100" t="s">
        <v>2</v>
      </c>
      <c r="I32" s="7"/>
      <c r="K32" s="7" t="s">
        <v>130</v>
      </c>
      <c r="L32" s="8" t="s">
        <v>134</v>
      </c>
      <c r="M32" t="s">
        <v>317</v>
      </c>
      <c r="N32" s="101" t="e">
        <f>VLOOKUP(M32,#REF!,2,FALSE)</f>
        <v>#REF!</v>
      </c>
      <c r="O32" t="s">
        <v>136</v>
      </c>
    </row>
    <row r="33" spans="1:16" s="15" customFormat="1" ht="30" customHeight="1" thickBot="1">
      <c r="A33" s="200"/>
      <c r="B33" s="51">
        <v>66590</v>
      </c>
      <c r="C33" s="78" t="s">
        <v>396</v>
      </c>
      <c r="D33" s="81" t="s">
        <v>396</v>
      </c>
      <c r="E33" s="81"/>
      <c r="F33" s="81"/>
      <c r="G33" s="136"/>
      <c r="H33" s="137">
        <v>0</v>
      </c>
      <c r="I33" s="64"/>
      <c r="K33" s="14" t="s">
        <v>135</v>
      </c>
      <c r="L33" s="2" t="s">
        <v>138</v>
      </c>
      <c r="M33" s="15" t="s">
        <v>139</v>
      </c>
      <c r="N33" s="101" t="e">
        <f>VLOOKUP(M33,#REF!,2,FALSE)</f>
        <v>#REF!</v>
      </c>
      <c r="O33" s="15" t="s">
        <v>140</v>
      </c>
    </row>
    <row r="34" spans="1:16" ht="30" customHeight="1">
      <c r="A34" s="199" t="s">
        <v>318</v>
      </c>
      <c r="B34" s="99" t="s">
        <v>275</v>
      </c>
      <c r="C34" s="99" t="s">
        <v>276</v>
      </c>
      <c r="D34" s="99" t="s">
        <v>277</v>
      </c>
      <c r="E34" s="117"/>
      <c r="F34" s="117"/>
      <c r="G34" s="118"/>
      <c r="H34" s="138" t="s">
        <v>2</v>
      </c>
      <c r="I34" s="7"/>
      <c r="K34" s="7" t="s">
        <v>159</v>
      </c>
      <c r="L34" s="2" t="s">
        <v>142</v>
      </c>
      <c r="M34" s="84" t="s">
        <v>143</v>
      </c>
      <c r="N34" s="101" t="e">
        <f>VLOOKUP(M34,#REF!,2,FALSE)</f>
        <v>#REF!</v>
      </c>
      <c r="O34" t="s">
        <v>144</v>
      </c>
    </row>
    <row r="35" spans="1:16" s="15" customFormat="1" ht="30" customHeight="1" thickBot="1">
      <c r="A35" s="209"/>
      <c r="B35" s="77">
        <v>14336490</v>
      </c>
      <c r="C35" s="77" t="s">
        <v>396</v>
      </c>
      <c r="D35" s="77">
        <v>192540</v>
      </c>
      <c r="E35" s="81"/>
      <c r="F35" s="81"/>
      <c r="G35" s="136"/>
      <c r="H35" s="139">
        <v>14529030</v>
      </c>
      <c r="I35" s="64"/>
      <c r="K35" s="14" t="s">
        <v>164</v>
      </c>
      <c r="L35" s="2" t="s">
        <v>147</v>
      </c>
      <c r="M35" s="140" t="s">
        <v>148</v>
      </c>
      <c r="N35" s="101" t="e">
        <f>VLOOKUP(M35,#REF!,2,FALSE)</f>
        <v>#REF!</v>
      </c>
      <c r="O35" s="15" t="s">
        <v>149</v>
      </c>
    </row>
    <row r="36" spans="1:16" ht="30" customHeight="1">
      <c r="B36" s="7"/>
      <c r="C36" s="7"/>
      <c r="D36" s="7"/>
      <c r="E36" s="7"/>
      <c r="F36" s="7"/>
      <c r="G36" s="7"/>
      <c r="H36" s="141" t="s">
        <v>409</v>
      </c>
      <c r="I36" s="7"/>
      <c r="K36" s="7" t="s">
        <v>169</v>
      </c>
      <c r="L36" s="8" t="s">
        <v>153</v>
      </c>
      <c r="M36" s="84" t="s">
        <v>154</v>
      </c>
      <c r="N36" s="101" t="e">
        <f>VLOOKUP(M36,#REF!,2,FALSE)</f>
        <v>#REF!</v>
      </c>
      <c r="O36" t="s">
        <v>155</v>
      </c>
    </row>
    <row r="37" spans="1:16" s="15" customFormat="1" ht="30" customHeight="1" thickBot="1">
      <c r="B37" s="14"/>
      <c r="C37" s="14"/>
      <c r="D37" s="14"/>
      <c r="E37" s="64"/>
      <c r="F37" s="64"/>
      <c r="G37" s="64"/>
      <c r="H37" s="198">
        <v>310776661.25000006</v>
      </c>
      <c r="I37" s="64"/>
      <c r="K37" s="14" t="s">
        <v>174</v>
      </c>
      <c r="L37" s="2" t="s">
        <v>158</v>
      </c>
      <c r="M37" s="29" t="s">
        <v>319</v>
      </c>
      <c r="N37" s="101" t="e">
        <f>VLOOKUP(M37,#REF!,2,FALSE)</f>
        <v>#REF!</v>
      </c>
      <c r="O37" s="15" t="s">
        <v>160</v>
      </c>
    </row>
    <row r="38" spans="1:16" ht="29.1" customHeight="1">
      <c r="A38" s="7"/>
      <c r="B38" s="7"/>
      <c r="C38" s="7"/>
      <c r="D38" s="7"/>
      <c r="E38" s="7"/>
      <c r="F38" s="7"/>
      <c r="G38" s="7"/>
      <c r="H38" s="7"/>
      <c r="I38" s="7"/>
      <c r="K38" s="7" t="s">
        <v>320</v>
      </c>
      <c r="L38" s="2" t="s">
        <v>321</v>
      </c>
      <c r="M38" t="s">
        <v>164</v>
      </c>
      <c r="N38" s="101" t="e">
        <f>VLOOKUP(M38,#REF!,2,FALSE)</f>
        <v>#REF!</v>
      </c>
      <c r="O38" t="s">
        <v>165</v>
      </c>
    </row>
    <row r="39" spans="1:16" ht="29.1" customHeight="1">
      <c r="A39" s="86" t="s">
        <v>322</v>
      </c>
      <c r="B39" s="86"/>
      <c r="C39" s="87"/>
      <c r="D39" s="87"/>
      <c r="E39" s="7"/>
      <c r="F39" s="7"/>
      <c r="G39" s="7"/>
      <c r="H39" s="7"/>
      <c r="I39" s="87"/>
      <c r="K39" s="7" t="s">
        <v>183</v>
      </c>
      <c r="L39" s="8" t="s">
        <v>323</v>
      </c>
      <c r="M39" t="s">
        <v>169</v>
      </c>
      <c r="N39" s="101" t="e">
        <f>VLOOKUP(M39,#REF!,2,FALSE)</f>
        <v>#REF!</v>
      </c>
      <c r="O39" t="s">
        <v>170</v>
      </c>
    </row>
    <row r="40" spans="1:16" ht="33" customHeight="1">
      <c r="A40" s="89" t="s">
        <v>324</v>
      </c>
      <c r="B40" s="207" t="s">
        <v>151</v>
      </c>
      <c r="C40" s="207"/>
      <c r="D40" s="207"/>
      <c r="E40" s="207"/>
      <c r="F40" s="207"/>
      <c r="G40" s="207"/>
      <c r="H40" s="207"/>
      <c r="I40" s="7"/>
      <c r="K40" s="7" t="s">
        <v>325</v>
      </c>
      <c r="L40" s="2" t="s">
        <v>326</v>
      </c>
      <c r="M40" t="s">
        <v>174</v>
      </c>
      <c r="N40" s="101" t="e">
        <f>VLOOKUP(M40,#REF!,2,FALSE)</f>
        <v>#REF!</v>
      </c>
      <c r="O40" t="s">
        <v>175</v>
      </c>
      <c r="P40" s="76" t="e">
        <f>SUM(N27:N41)</f>
        <v>#REF!</v>
      </c>
    </row>
    <row r="41" spans="1:16" ht="27" customHeight="1">
      <c r="B41" s="90" t="s">
        <v>327</v>
      </c>
      <c r="C41" s="7"/>
      <c r="D41" s="7"/>
      <c r="I41" s="7"/>
      <c r="K41" s="7" t="s">
        <v>192</v>
      </c>
      <c r="L41" s="2" t="s">
        <v>328</v>
      </c>
      <c r="M41" s="142" t="s">
        <v>320</v>
      </c>
      <c r="N41" s="101" t="e">
        <f>VLOOKUP(M41,#REF!,2,FALSE)</f>
        <v>#REF!</v>
      </c>
      <c r="O41" t="s">
        <v>179</v>
      </c>
    </row>
    <row r="42" spans="1:16" ht="40.5" customHeight="1">
      <c r="B42" s="208" t="s">
        <v>161</v>
      </c>
      <c r="C42" s="208"/>
      <c r="D42" s="208"/>
      <c r="E42" s="208"/>
      <c r="F42" s="208"/>
      <c r="G42" s="208"/>
      <c r="H42" s="208"/>
      <c r="I42" s="7"/>
      <c r="K42" s="7" t="s">
        <v>215</v>
      </c>
      <c r="L42" s="2" t="s">
        <v>329</v>
      </c>
      <c r="M42" t="s">
        <v>183</v>
      </c>
      <c r="N42" s="101" t="e">
        <f>VLOOKUP(M42,#REF!,2,FALSE)</f>
        <v>#REF!</v>
      </c>
      <c r="O42" t="s">
        <v>184</v>
      </c>
    </row>
    <row r="43" spans="1:16" ht="27" customHeight="1">
      <c r="A43" s="93"/>
      <c r="B43" s="90" t="s">
        <v>330</v>
      </c>
      <c r="C43" s="91"/>
      <c r="I43" s="91"/>
      <c r="K43" s="7" t="s">
        <v>194</v>
      </c>
      <c r="L43" s="8" t="s">
        <v>331</v>
      </c>
      <c r="M43" t="s">
        <v>332</v>
      </c>
      <c r="N43" s="101" t="e">
        <f>VLOOKUP(M43,#REF!,2,FALSE)</f>
        <v>#REF!</v>
      </c>
      <c r="O43" t="s">
        <v>189</v>
      </c>
      <c r="P43" s="76" t="e">
        <f>SUM(N42:N44)</f>
        <v>#REF!</v>
      </c>
    </row>
    <row r="44" spans="1:16" ht="27" customHeight="1">
      <c r="B44" s="90" t="s">
        <v>333</v>
      </c>
      <c r="K44" s="7" t="s">
        <v>219</v>
      </c>
      <c r="L44" s="2" t="s">
        <v>334</v>
      </c>
      <c r="M44" t="s">
        <v>335</v>
      </c>
      <c r="N44" s="101" t="e">
        <f>VLOOKUP(M44,#REF!,2,FALSE)</f>
        <v>#REF!</v>
      </c>
      <c r="O44" t="s">
        <v>193</v>
      </c>
    </row>
    <row r="45" spans="1:16" ht="21.75" customHeight="1">
      <c r="B45" s="90" t="s">
        <v>336</v>
      </c>
      <c r="K45" s="7" t="s">
        <v>197</v>
      </c>
      <c r="L45" s="2" t="s">
        <v>195</v>
      </c>
      <c r="M45" t="s">
        <v>194</v>
      </c>
      <c r="N45" s="101" t="e">
        <f>VLOOKUP(M45,#REF!,2,FALSE)</f>
        <v>#REF!</v>
      </c>
      <c r="O45" t="s">
        <v>196</v>
      </c>
    </row>
    <row r="46" spans="1:16" ht="38.25" customHeight="1">
      <c r="A46" s="91"/>
      <c r="B46" s="208" t="s">
        <v>337</v>
      </c>
      <c r="C46" s="208"/>
      <c r="D46" s="208"/>
      <c r="E46" s="208"/>
      <c r="F46" s="208"/>
      <c r="G46" s="208"/>
      <c r="H46" s="208"/>
      <c r="K46" s="7" t="s">
        <v>200</v>
      </c>
      <c r="L46" s="8" t="s">
        <v>198</v>
      </c>
      <c r="M46" t="s">
        <v>197</v>
      </c>
      <c r="N46" s="101" t="e">
        <f>VLOOKUP(M46,#REF!,2,FALSE)</f>
        <v>#REF!</v>
      </c>
      <c r="O46" t="s">
        <v>199</v>
      </c>
    </row>
    <row r="47" spans="1:16" ht="60.75" customHeight="1">
      <c r="B47" s="208" t="s">
        <v>338</v>
      </c>
      <c r="C47" s="208"/>
      <c r="D47" s="208"/>
      <c r="E47" s="208"/>
      <c r="F47" s="208"/>
      <c r="G47" s="208"/>
      <c r="H47" s="208"/>
      <c r="K47" s="7" t="s">
        <v>203</v>
      </c>
      <c r="L47" s="2" t="s">
        <v>201</v>
      </c>
      <c r="M47" t="s">
        <v>200</v>
      </c>
      <c r="N47" s="101" t="e">
        <f>VLOOKUP(M47,#REF!,2,FALSE)</f>
        <v>#REF!</v>
      </c>
      <c r="O47" t="s">
        <v>202</v>
      </c>
    </row>
    <row r="48" spans="1:16" ht="24.75" customHeight="1">
      <c r="B48" s="90" t="s">
        <v>339</v>
      </c>
      <c r="C48" s="90"/>
      <c r="D48" s="90"/>
      <c r="E48" s="90"/>
      <c r="F48" s="90"/>
      <c r="G48" s="90"/>
      <c r="H48" s="90"/>
      <c r="K48" s="7" t="s">
        <v>208</v>
      </c>
      <c r="L48" s="2" t="s">
        <v>204</v>
      </c>
      <c r="M48" t="s">
        <v>203</v>
      </c>
      <c r="N48" s="101" t="e">
        <f>VLOOKUP(M48,#REF!,2,FALSE)</f>
        <v>#REF!</v>
      </c>
      <c r="O48" t="s">
        <v>205</v>
      </c>
    </row>
    <row r="49" spans="2:16" ht="27" customHeight="1">
      <c r="B49" s="90" t="s">
        <v>340</v>
      </c>
      <c r="K49" s="7" t="s">
        <v>341</v>
      </c>
      <c r="L49" s="2" t="s">
        <v>207</v>
      </c>
      <c r="M49" t="s">
        <v>208</v>
      </c>
      <c r="N49" s="101" t="e">
        <f>VLOOKUP(M49,#REF!,2,FALSE)</f>
        <v>#REF!</v>
      </c>
      <c r="O49" t="s">
        <v>209</v>
      </c>
    </row>
    <row r="50" spans="2:16" ht="27" customHeight="1">
      <c r="B50" s="94" t="s">
        <v>342</v>
      </c>
      <c r="K50" s="7" t="s">
        <v>223</v>
      </c>
      <c r="L50" s="8" t="s">
        <v>211</v>
      </c>
      <c r="M50" t="s">
        <v>343</v>
      </c>
      <c r="N50" s="101" t="e">
        <f>VLOOKUP(M50,#REF!,2,FALSE)</f>
        <v>#REF!</v>
      </c>
      <c r="O50" t="s">
        <v>212</v>
      </c>
    </row>
    <row r="51" spans="2:16" ht="14.25">
      <c r="K51" s="7" t="s">
        <v>54</v>
      </c>
      <c r="L51" s="2" t="s">
        <v>214</v>
      </c>
      <c r="M51" t="s">
        <v>215</v>
      </c>
      <c r="N51" s="101" t="e">
        <f>VLOOKUP(M51,#REF!,2,FALSE)</f>
        <v>#REF!</v>
      </c>
      <c r="O51" t="s">
        <v>216</v>
      </c>
    </row>
    <row r="52" spans="2:16" ht="14.25">
      <c r="K52" s="7" t="s">
        <v>55</v>
      </c>
      <c r="L52" s="2" t="s">
        <v>218</v>
      </c>
      <c r="M52" t="s">
        <v>219</v>
      </c>
      <c r="N52" s="101" t="e">
        <f>VLOOKUP(M52,#REF!,2,FALSE)</f>
        <v>#REF!</v>
      </c>
      <c r="O52" t="s">
        <v>220</v>
      </c>
      <c r="P52" s="76" t="e">
        <f>SUM(N45:N53)</f>
        <v>#REF!</v>
      </c>
    </row>
    <row r="53" spans="2:16" ht="14.25">
      <c r="K53" s="7" t="s">
        <v>56</v>
      </c>
      <c r="L53" s="8" t="s">
        <v>222</v>
      </c>
      <c r="M53" s="76" t="s">
        <v>223</v>
      </c>
      <c r="N53" s="101" t="e">
        <f>VLOOKUP(M53,#REF!,2,FALSE)</f>
        <v>#REF!</v>
      </c>
      <c r="O53" t="s">
        <v>224</v>
      </c>
    </row>
    <row r="54" spans="2:16" ht="14.25">
      <c r="K54" s="7" t="s">
        <v>66</v>
      </c>
      <c r="L54" s="2" t="s">
        <v>344</v>
      </c>
      <c r="M54" t="s">
        <v>54</v>
      </c>
      <c r="N54" s="101" t="e">
        <f>VLOOKUP(M54,#REF!,2,FALSE)</f>
        <v>#REF!</v>
      </c>
      <c r="O54" t="s">
        <v>226</v>
      </c>
    </row>
    <row r="55" spans="2:16" ht="14.25">
      <c r="K55" s="7" t="s">
        <v>67</v>
      </c>
      <c r="L55" s="2" t="s">
        <v>345</v>
      </c>
      <c r="M55" t="s">
        <v>55</v>
      </c>
      <c r="N55" s="101" t="e">
        <f>VLOOKUP(M55,#REF!,2,FALSE)</f>
        <v>#REF!</v>
      </c>
      <c r="O55" t="s">
        <v>228</v>
      </c>
    </row>
    <row r="56" spans="2:16" ht="14.25">
      <c r="K56" s="7" t="s">
        <v>68</v>
      </c>
      <c r="L56" s="2" t="s">
        <v>346</v>
      </c>
      <c r="M56" s="76" t="s">
        <v>56</v>
      </c>
      <c r="N56" s="101" t="e">
        <f>VLOOKUP(M56,#REF!,2,FALSE)</f>
        <v>#REF!</v>
      </c>
      <c r="O56" t="s">
        <v>230</v>
      </c>
    </row>
    <row r="57" spans="2:16" ht="14.25">
      <c r="K57" s="7" t="s">
        <v>69</v>
      </c>
      <c r="L57" s="2" t="s">
        <v>231</v>
      </c>
      <c r="M57" t="s">
        <v>66</v>
      </c>
      <c r="N57" s="101" t="e">
        <f>VLOOKUP(M57,#REF!,2,FALSE)</f>
        <v>#REF!</v>
      </c>
      <c r="O57" t="s">
        <v>232</v>
      </c>
    </row>
    <row r="58" spans="2:16" ht="14.25">
      <c r="K58" s="7" t="s">
        <v>70</v>
      </c>
      <c r="L58" s="8" t="s">
        <v>233</v>
      </c>
      <c r="M58" t="s">
        <v>67</v>
      </c>
      <c r="N58" s="101" t="e">
        <f>VLOOKUP(M58,#REF!,2,FALSE)</f>
        <v>#REF!</v>
      </c>
      <c r="O58" t="s">
        <v>234</v>
      </c>
    </row>
    <row r="59" spans="2:16" ht="14.25">
      <c r="K59" s="7" t="s">
        <v>241</v>
      </c>
      <c r="L59" s="2" t="s">
        <v>235</v>
      </c>
      <c r="M59" t="s">
        <v>68</v>
      </c>
      <c r="N59" s="101" t="e">
        <f>VLOOKUP(M59,#REF!,2,FALSE)</f>
        <v>#REF!</v>
      </c>
      <c r="O59" t="s">
        <v>236</v>
      </c>
    </row>
    <row r="60" spans="2:16" ht="14.25">
      <c r="K60" s="7" t="s">
        <v>72</v>
      </c>
      <c r="L60" s="2" t="s">
        <v>237</v>
      </c>
      <c r="M60" t="s">
        <v>69</v>
      </c>
      <c r="N60" s="101" t="e">
        <f>VLOOKUP(M60,#REF!,2,FALSE)</f>
        <v>#REF!</v>
      </c>
      <c r="O60" t="s">
        <v>238</v>
      </c>
      <c r="P60" s="76" t="e">
        <f>SUM(N54:N62)</f>
        <v>#REF!</v>
      </c>
    </row>
    <row r="61" spans="2:16" ht="14.25">
      <c r="K61" s="7" t="s">
        <v>245</v>
      </c>
      <c r="L61" s="2" t="s">
        <v>239</v>
      </c>
      <c r="M61" t="s">
        <v>309</v>
      </c>
      <c r="N61" s="101" t="e">
        <f>VLOOKUP(M61,#REF!,2,FALSE)</f>
        <v>#REF!</v>
      </c>
      <c r="O61" t="s">
        <v>238</v>
      </c>
    </row>
    <row r="62" spans="2:16" ht="14.25">
      <c r="K62" s="7" t="s">
        <v>79</v>
      </c>
      <c r="L62" s="8" t="s">
        <v>240</v>
      </c>
      <c r="M62" t="s">
        <v>241</v>
      </c>
      <c r="N62" s="101" t="e">
        <f>VLOOKUP(M62,#REF!,2,FALSE)</f>
        <v>#REF!</v>
      </c>
      <c r="O62" t="s">
        <v>242</v>
      </c>
    </row>
    <row r="63" spans="2:16" ht="14.25">
      <c r="K63" s="7" t="s">
        <v>80</v>
      </c>
      <c r="L63" s="2" t="s">
        <v>243</v>
      </c>
      <c r="M63" t="s">
        <v>72</v>
      </c>
      <c r="N63" s="101" t="e">
        <f>VLOOKUP(M63,#REF!,2,FALSE)</f>
        <v>#REF!</v>
      </c>
      <c r="O63" t="s">
        <v>244</v>
      </c>
      <c r="P63" s="76" t="e">
        <f>SUM(N63:N65)</f>
        <v>#REF!</v>
      </c>
    </row>
    <row r="64" spans="2:16" ht="14.25">
      <c r="K64" s="7" t="s">
        <v>87</v>
      </c>
      <c r="L64" s="2" t="s">
        <v>347</v>
      </c>
      <c r="M64" t="s">
        <v>245</v>
      </c>
      <c r="N64" s="101" t="e">
        <f>VLOOKUP(M64,#REF!,2,FALSE)</f>
        <v>#REF!</v>
      </c>
      <c r="O64" t="s">
        <v>247</v>
      </c>
    </row>
    <row r="65" spans="11:16" ht="14.25">
      <c r="K65" s="7" t="s">
        <v>88</v>
      </c>
      <c r="L65" s="8" t="s">
        <v>248</v>
      </c>
      <c r="M65" t="s">
        <v>79</v>
      </c>
      <c r="N65" s="101" t="e">
        <f>VLOOKUP(M65,#REF!,2,FALSE)</f>
        <v>#REF!</v>
      </c>
      <c r="O65" t="s">
        <v>249</v>
      </c>
      <c r="P65" s="76" t="e">
        <f>SUM(N66:N67)</f>
        <v>#REF!</v>
      </c>
    </row>
    <row r="66" spans="11:16" ht="14.25">
      <c r="K66" s="7" t="s">
        <v>89</v>
      </c>
      <c r="L66" s="2" t="s">
        <v>250</v>
      </c>
      <c r="M66" s="76" t="s">
        <v>80</v>
      </c>
      <c r="N66" s="101" t="e">
        <f>VLOOKUP(M66,#REF!,2,FALSE)</f>
        <v>#REF!</v>
      </c>
      <c r="O66" t="s">
        <v>251</v>
      </c>
    </row>
    <row r="67" spans="11:16" ht="14.25">
      <c r="K67" s="7" t="s">
        <v>90</v>
      </c>
      <c r="L67" s="2" t="s">
        <v>252</v>
      </c>
      <c r="M67" t="s">
        <v>87</v>
      </c>
      <c r="N67" s="101" t="e">
        <f>VLOOKUP(M67,#REF!,2,FALSE)</f>
        <v>#REF!</v>
      </c>
      <c r="O67" t="s">
        <v>253</v>
      </c>
    </row>
    <row r="68" spans="11:16" ht="14.25">
      <c r="K68" s="7" t="s">
        <v>91</v>
      </c>
      <c r="L68" s="8" t="s">
        <v>254</v>
      </c>
      <c r="M68" t="s">
        <v>88</v>
      </c>
      <c r="N68" s="101" t="e">
        <f>VLOOKUP(M68,#REF!,2,FALSE)</f>
        <v>#REF!</v>
      </c>
      <c r="O68" t="s">
        <v>255</v>
      </c>
      <c r="P68" s="76" t="e">
        <f>SUM(N68:N70)</f>
        <v>#REF!</v>
      </c>
    </row>
    <row r="69" spans="11:16" ht="14.25">
      <c r="K69" s="7" t="s">
        <v>262</v>
      </c>
      <c r="L69" s="2" t="s">
        <v>256</v>
      </c>
      <c r="M69" t="s">
        <v>89</v>
      </c>
      <c r="N69" s="101" t="e">
        <f>VLOOKUP(M69,#REF!,2,FALSE)</f>
        <v>#REF!</v>
      </c>
      <c r="O69" t="s">
        <v>257</v>
      </c>
    </row>
    <row r="70" spans="11:16" ht="14.25">
      <c r="K70" s="7" t="s">
        <v>93</v>
      </c>
      <c r="L70" s="2" t="s">
        <v>258</v>
      </c>
      <c r="M70" t="s">
        <v>90</v>
      </c>
      <c r="N70" s="101" t="e">
        <f>VLOOKUP(M70,#REF!,2,FALSE)</f>
        <v>#REF!</v>
      </c>
      <c r="O70" t="s">
        <v>259</v>
      </c>
    </row>
    <row r="71" spans="11:16" ht="14.25">
      <c r="K71" s="7" t="s">
        <v>264</v>
      </c>
      <c r="L71" s="2" t="s">
        <v>260</v>
      </c>
      <c r="M71" t="s">
        <v>311</v>
      </c>
      <c r="N71" s="101" t="e">
        <f>VLOOKUP(M71,#REF!,2,FALSE)</f>
        <v>#REF!</v>
      </c>
      <c r="O71" t="s">
        <v>259</v>
      </c>
    </row>
    <row r="72" spans="11:16" ht="14.25">
      <c r="K72" s="7" t="s">
        <v>100</v>
      </c>
      <c r="L72" s="8" t="s">
        <v>261</v>
      </c>
      <c r="M72" t="s">
        <v>262</v>
      </c>
      <c r="N72" s="101" t="e">
        <f>VLOOKUP(M72,#REF!,2,FALSE)</f>
        <v>#REF!</v>
      </c>
    </row>
    <row r="73" spans="11:16" ht="14.25">
      <c r="K73" s="7" t="s">
        <v>101</v>
      </c>
      <c r="L73" s="2" t="s">
        <v>263</v>
      </c>
      <c r="M73" t="s">
        <v>93</v>
      </c>
      <c r="N73" s="101" t="e">
        <f>VLOOKUP(M73,#REF!,2,FALSE)</f>
        <v>#REF!</v>
      </c>
    </row>
    <row r="74" spans="11:16" ht="14.25">
      <c r="K74" s="7" t="s">
        <v>102</v>
      </c>
      <c r="L74" s="2" t="s">
        <v>47</v>
      </c>
      <c r="M74" t="s">
        <v>264</v>
      </c>
      <c r="N74" s="101" t="e">
        <f>VLOOKUP(M74,#REF!,2,FALSE)</f>
        <v>#REF!</v>
      </c>
    </row>
    <row r="75" spans="11:16" ht="14.25">
      <c r="K75" s="7" t="s">
        <v>114</v>
      </c>
      <c r="L75" s="8" t="s">
        <v>49</v>
      </c>
      <c r="M75" t="s">
        <v>100</v>
      </c>
      <c r="N75" s="101" t="e">
        <f>VLOOKUP(M75,#REF!,2,FALSE)</f>
        <v>#REF!</v>
      </c>
    </row>
    <row r="76" spans="11:16" ht="14.25">
      <c r="K76" s="7" t="s">
        <v>115</v>
      </c>
      <c r="L76" s="2" t="s">
        <v>50</v>
      </c>
      <c r="M76" s="76" t="s">
        <v>101</v>
      </c>
      <c r="N76" s="101" t="e">
        <f>VLOOKUP(M76,#REF!,2,FALSE)</f>
        <v>#REF!</v>
      </c>
    </row>
    <row r="77" spans="11:16" ht="14.25">
      <c r="K77" s="7" t="s">
        <v>116</v>
      </c>
      <c r="M77" t="s">
        <v>102</v>
      </c>
      <c r="N77" s="101" t="e">
        <f>VLOOKUP(M77,#REF!,2,FALSE)</f>
        <v>#REF!</v>
      </c>
    </row>
    <row r="78" spans="11:16" ht="14.25">
      <c r="K78" s="7" t="s">
        <v>315</v>
      </c>
      <c r="L78" s="8" t="s">
        <v>36</v>
      </c>
      <c r="M78" t="s">
        <v>114</v>
      </c>
      <c r="N78" s="101" t="e">
        <f>VLOOKUP(M78,#REF!,2,FALSE)</f>
        <v>#REF!</v>
      </c>
    </row>
    <row r="79" spans="11:16" ht="14.25">
      <c r="K79" s="7" t="s">
        <v>268</v>
      </c>
      <c r="L79" s="2" t="s">
        <v>39</v>
      </c>
      <c r="M79" t="s">
        <v>115</v>
      </c>
      <c r="N79" s="101" t="e">
        <f>VLOOKUP(M79,#REF!,2,FALSE)</f>
        <v>#REF!</v>
      </c>
    </row>
    <row r="80" spans="11:16" ht="14.25">
      <c r="K80" s="7" t="s">
        <v>269</v>
      </c>
      <c r="L80" s="2" t="s">
        <v>45</v>
      </c>
      <c r="M80" t="s">
        <v>116</v>
      </c>
      <c r="N80" s="101" t="e">
        <f>VLOOKUP(M80,#REF!,2,FALSE)</f>
        <v>#REF!</v>
      </c>
    </row>
    <row r="81" spans="11:14" ht="14.25">
      <c r="K81" s="7" t="s">
        <v>270</v>
      </c>
      <c r="L81" s="2" t="s">
        <v>47</v>
      </c>
      <c r="M81" t="s">
        <v>315</v>
      </c>
      <c r="N81" s="101" t="e">
        <f>VLOOKUP(M81,#REF!,2,FALSE)</f>
        <v>#REF!</v>
      </c>
    </row>
    <row r="82" spans="11:14" ht="14.25">
      <c r="K82" s="7" t="s">
        <v>348</v>
      </c>
      <c r="L82" s="8" t="s">
        <v>49</v>
      </c>
      <c r="M82" s="76" t="s">
        <v>268</v>
      </c>
      <c r="N82" s="101" t="e">
        <f>VLOOKUP(M82,#REF!,2,FALSE)</f>
        <v>#REF!</v>
      </c>
    </row>
    <row r="83" spans="11:14">
      <c r="L83" s="2" t="s">
        <v>50</v>
      </c>
      <c r="N83" s="101" t="e">
        <f>VLOOKUP(M83,#REF!,2,FALSE)</f>
        <v>#REF!</v>
      </c>
    </row>
    <row r="84" spans="11:14">
      <c r="K84" t="s">
        <v>123</v>
      </c>
      <c r="L84" s="8" t="s">
        <v>36</v>
      </c>
      <c r="M84" t="s">
        <v>269</v>
      </c>
      <c r="N84" s="101" t="e">
        <f>VLOOKUP(M84,#REF!,2,FALSE)</f>
        <v>#REF!</v>
      </c>
    </row>
    <row r="85" spans="11:14">
      <c r="K85" t="s">
        <v>124</v>
      </c>
      <c r="L85" s="2" t="s">
        <v>39</v>
      </c>
      <c r="M85" s="76" t="s">
        <v>270</v>
      </c>
      <c r="N85" s="101" t="e">
        <f>VLOOKUP(M85,#REF!,2,FALSE)</f>
        <v>#REF!</v>
      </c>
    </row>
    <row r="86" spans="11:14">
      <c r="K86" t="s">
        <v>271</v>
      </c>
      <c r="L86" s="2" t="s">
        <v>45</v>
      </c>
      <c r="N86" s="101" t="e">
        <f>VLOOKUP(M86,#REF!,2,FALSE)</f>
        <v>#REF!</v>
      </c>
    </row>
    <row r="87" spans="11:14">
      <c r="L87" s="2" t="s">
        <v>47</v>
      </c>
      <c r="M87" s="84" t="s">
        <v>273</v>
      </c>
      <c r="N87" s="101" t="e">
        <f>VLOOKUP(M87,#REF!,2,FALSE)</f>
        <v>#REF!</v>
      </c>
    </row>
    <row r="88" spans="11:14">
      <c r="L88" s="8" t="s">
        <v>49</v>
      </c>
      <c r="M88" s="84" t="s">
        <v>274</v>
      </c>
      <c r="N88" s="101" t="e">
        <f>VLOOKUP(M88,#REF!,2,FALSE)</f>
        <v>#REF!</v>
      </c>
    </row>
    <row r="89" spans="11:14">
      <c r="K89" t="s">
        <v>275</v>
      </c>
      <c r="L89" s="2" t="s">
        <v>50</v>
      </c>
      <c r="M89" t="s">
        <v>275</v>
      </c>
      <c r="N89" s="101" t="e">
        <f>VLOOKUP(M89,#REF!,2,FALSE)</f>
        <v>#REF!</v>
      </c>
    </row>
    <row r="90" spans="11:14">
      <c r="K90" t="s">
        <v>276</v>
      </c>
      <c r="L90" s="8" t="s">
        <v>36</v>
      </c>
      <c r="M90" t="s">
        <v>276</v>
      </c>
      <c r="N90" s="101" t="e">
        <f>VLOOKUP(M90,#REF!,2,FALSE)</f>
        <v>#REF!</v>
      </c>
    </row>
    <row r="91" spans="11:14">
      <c r="K91" t="s">
        <v>277</v>
      </c>
      <c r="L91" s="2" t="s">
        <v>39</v>
      </c>
      <c r="M91" s="76" t="s">
        <v>278</v>
      </c>
      <c r="N91" s="101" t="e">
        <f>VLOOKUP(M91,#REF!,2,FALSE)</f>
        <v>#REF!</v>
      </c>
    </row>
    <row r="92" spans="11:14">
      <c r="L92" s="2" t="s">
        <v>45</v>
      </c>
      <c r="N92" s="101" t="e">
        <f>VLOOKUP(M92,#REF!,2,FALSE)</f>
        <v>#REF!</v>
      </c>
    </row>
    <row r="93" spans="11:14">
      <c r="L93" s="2" t="s">
        <v>47</v>
      </c>
      <c r="M93" t="s">
        <v>132</v>
      </c>
      <c r="N93" s="101" t="e">
        <f>VLOOKUP(M93,#REF!,2,FALSE)</f>
        <v>#REF!</v>
      </c>
    </row>
    <row r="94" spans="11:14">
      <c r="L94" s="8" t="s">
        <v>49</v>
      </c>
      <c r="N94" s="101"/>
    </row>
    <row r="95" spans="11:14">
      <c r="L95" s="2" t="s">
        <v>50</v>
      </c>
      <c r="M95" t="s">
        <v>111</v>
      </c>
      <c r="N95" s="101" t="e">
        <f>VLOOKUP(M95,#REF!,2,FALSE)</f>
        <v>#REF!</v>
      </c>
    </row>
    <row r="96" spans="11:14">
      <c r="L96" s="2">
        <v>1</v>
      </c>
      <c r="M96" t="s">
        <v>112</v>
      </c>
      <c r="N96" s="101" t="e">
        <f>VLOOKUP(M96,#REF!,2,FALSE)</f>
        <v>#REF!</v>
      </c>
    </row>
    <row r="97" spans="12:14">
      <c r="L97" s="8" t="s">
        <v>36</v>
      </c>
      <c r="M97" t="s">
        <v>279</v>
      </c>
      <c r="N97" s="101" t="e">
        <f>VLOOKUP(M97,#REF!,2,FALSE)</f>
        <v>#REF!</v>
      </c>
    </row>
    <row r="98" spans="12:14">
      <c r="L98" s="2" t="s">
        <v>39</v>
      </c>
      <c r="M98" t="s">
        <v>281</v>
      </c>
      <c r="N98" s="101" t="e">
        <f>VLOOKUP(M98,#REF!,2,FALSE)</f>
        <v>#REF!</v>
      </c>
    </row>
    <row r="99" spans="12:14">
      <c r="L99" s="2" t="s">
        <v>45</v>
      </c>
    </row>
    <row r="100" spans="12:14">
      <c r="L100" s="2" t="s">
        <v>47</v>
      </c>
    </row>
    <row r="101" spans="12:14">
      <c r="L101" s="8" t="s">
        <v>49</v>
      </c>
    </row>
    <row r="102" spans="12:14">
      <c r="L102" s="2" t="s">
        <v>50</v>
      </c>
    </row>
    <row r="103" spans="12:14">
      <c r="L103" s="8" t="s">
        <v>36</v>
      </c>
    </row>
    <row r="104" spans="12:14">
      <c r="L104" s="2" t="s">
        <v>39</v>
      </c>
    </row>
    <row r="105" spans="12:14">
      <c r="L105" s="2" t="s">
        <v>45</v>
      </c>
    </row>
    <row r="106" spans="12:14">
      <c r="L106" s="2" t="s">
        <v>47</v>
      </c>
    </row>
    <row r="107" spans="12:14">
      <c r="L107" s="8" t="s">
        <v>49</v>
      </c>
    </row>
    <row r="108" spans="12:14">
      <c r="L108" s="2" t="s">
        <v>50</v>
      </c>
    </row>
    <row r="109" spans="12:14">
      <c r="L109" s="8" t="s">
        <v>36</v>
      </c>
    </row>
    <row r="110" spans="12:14">
      <c r="L110" s="2" t="s">
        <v>39</v>
      </c>
    </row>
    <row r="111" spans="12:14">
      <c r="L111" s="2" t="s">
        <v>45</v>
      </c>
    </row>
    <row r="112" spans="12:14">
      <c r="L112" s="2" t="s">
        <v>47</v>
      </c>
    </row>
    <row r="113" spans="11:12">
      <c r="L113" s="8" t="s">
        <v>49</v>
      </c>
    </row>
    <row r="114" spans="11:12">
      <c r="L114" s="2" t="s">
        <v>50</v>
      </c>
    </row>
    <row r="115" spans="11:12">
      <c r="K115" t="s">
        <v>111</v>
      </c>
      <c r="L115" s="96" t="s">
        <v>349</v>
      </c>
    </row>
    <row r="116" spans="11:12">
      <c r="K116" t="s">
        <v>112</v>
      </c>
      <c r="L116" s="96" t="s">
        <v>350</v>
      </c>
    </row>
    <row r="117" spans="11:12">
      <c r="K117" t="s">
        <v>279</v>
      </c>
      <c r="L117" s="96" t="s">
        <v>351</v>
      </c>
    </row>
    <row r="118" spans="11:12">
      <c r="K118" t="s">
        <v>281</v>
      </c>
      <c r="L118" s="96" t="s">
        <v>352</v>
      </c>
    </row>
  </sheetData>
  <autoFilter ref="M1:N114" xr:uid="{00000000-0009-0000-0000-000000000000}"/>
  <mergeCells count="16">
    <mergeCell ref="B40:H40"/>
    <mergeCell ref="B42:H42"/>
    <mergeCell ref="B46:H46"/>
    <mergeCell ref="B47:H47"/>
    <mergeCell ref="A20:A23"/>
    <mergeCell ref="A24:A27"/>
    <mergeCell ref="A28:A29"/>
    <mergeCell ref="A30:A31"/>
    <mergeCell ref="A32:A33"/>
    <mergeCell ref="A34:A35"/>
    <mergeCell ref="A18:A19"/>
    <mergeCell ref="A1:E1"/>
    <mergeCell ref="G1:H1"/>
    <mergeCell ref="A2:A3"/>
    <mergeCell ref="A4:A11"/>
    <mergeCell ref="A12:A17"/>
  </mergeCells>
  <phoneticPr fontId="4"/>
  <pageMargins left="0.78740157480314965" right="0.78740157480314965" top="0.67" bottom="0.63" header="0.51181102362204722" footer="0.51181102362204722"/>
  <pageSetup paperSize="9" scale="53" orientation="portrait" r:id="rId1"/>
  <headerFooter alignWithMargins="0"/>
  <rowBreaks count="1" manualBreakCount="1">
    <brk id="50" max="8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C0C766-56C1-4F0C-B3EC-0D998B9B94EB}">
  <sheetPr codeName="Sheet3">
    <pageSetUpPr fitToPage="1"/>
  </sheetPr>
  <dimension ref="A1:P118"/>
  <sheetViews>
    <sheetView view="pageBreakPreview" zoomScale="55" zoomScaleNormal="55" zoomScaleSheetLayoutView="55" workbookViewId="0">
      <selection sqref="A1:F1"/>
    </sheetView>
  </sheetViews>
  <sheetFormatPr defaultRowHeight="13.5"/>
  <cols>
    <col min="1" max="1" width="12.625" customWidth="1"/>
    <col min="2" max="7" width="16.625" customWidth="1"/>
    <col min="8" max="8" width="20.625" customWidth="1"/>
    <col min="9" max="9" width="1.25" customWidth="1"/>
    <col min="11" max="11" width="38.625" hidden="1" customWidth="1"/>
    <col min="12" max="12" width="9" style="2" hidden="1" customWidth="1"/>
    <col min="13" max="13" width="25.5" hidden="1" customWidth="1"/>
    <col min="14" max="14" width="13.625" hidden="1" customWidth="1"/>
    <col min="15" max="15" width="9" hidden="1" customWidth="1"/>
    <col min="16" max="16" width="11.125" hidden="1" customWidth="1"/>
  </cols>
  <sheetData>
    <row r="1" spans="1:16" ht="18" customHeight="1" thickBot="1">
      <c r="A1" s="201" t="s">
        <v>427</v>
      </c>
      <c r="B1" s="201"/>
      <c r="C1" s="201"/>
      <c r="D1" s="201"/>
      <c r="E1" s="201"/>
      <c r="F1" s="201"/>
      <c r="G1" s="202" t="s">
        <v>0</v>
      </c>
      <c r="H1" s="202"/>
      <c r="I1" s="1"/>
      <c r="M1" t="s">
        <v>1</v>
      </c>
      <c r="N1" t="s">
        <v>2</v>
      </c>
    </row>
    <row r="2" spans="1:16" ht="29.1" customHeight="1">
      <c r="A2" s="214" t="s">
        <v>3</v>
      </c>
      <c r="B2" s="3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5" t="s">
        <v>10</v>
      </c>
      <c r="I2" s="6"/>
      <c r="K2" s="7" t="s">
        <v>4</v>
      </c>
      <c r="L2" s="8" t="s">
        <v>11</v>
      </c>
      <c r="M2" t="s">
        <v>4</v>
      </c>
      <c r="N2">
        <f>VLOOKUP(M2,[1]輸出畜産物ピボット!$A$1:$B$73,2,FALSE)</f>
        <v>3100</v>
      </c>
      <c r="O2" t="s">
        <v>12</v>
      </c>
    </row>
    <row r="3" spans="1:16" s="15" customFormat="1" ht="29.1" customHeight="1" thickBot="1">
      <c r="A3" s="216"/>
      <c r="B3" s="9">
        <f>IF(ISERROR($N2),"-",$N2)</f>
        <v>3100</v>
      </c>
      <c r="C3" s="10" t="str">
        <f>IF(ISERROR($N3),"-",$N3)</f>
        <v>-</v>
      </c>
      <c r="D3" s="10" t="str">
        <f>IF(ISERROR($N4),"-",$N4)</f>
        <v>-</v>
      </c>
      <c r="E3" s="11" t="str">
        <f>IF(ISERROR($N5),"-",$N5)</f>
        <v>-</v>
      </c>
      <c r="F3" s="12" t="str">
        <f>IF(ISERROR($N6),"-",$N6)</f>
        <v>-</v>
      </c>
      <c r="G3" s="12" t="str">
        <f>IF(ISERROR($N7),"-",$N7)</f>
        <v>-</v>
      </c>
      <c r="H3" s="13" t="str">
        <f>IF(ISERROR($N8),"-",$N8)</f>
        <v>-</v>
      </c>
      <c r="I3" s="14"/>
      <c r="K3" s="14" t="s">
        <v>5</v>
      </c>
      <c r="L3" s="2" t="s">
        <v>13</v>
      </c>
      <c r="M3" s="15" t="s">
        <v>5</v>
      </c>
      <c r="N3" s="15" t="e">
        <f>VLOOKUP(M3,[1]輸出畜産物ピボット!$A$1:$B$73,2,FALSE)</f>
        <v>#N/A</v>
      </c>
      <c r="O3" s="15" t="s">
        <v>14</v>
      </c>
    </row>
    <row r="4" spans="1:16" ht="29.1" customHeight="1" thickBot="1">
      <c r="A4" s="216"/>
      <c r="B4" s="16" t="s">
        <v>410</v>
      </c>
      <c r="C4" s="17"/>
      <c r="D4" s="18"/>
      <c r="E4" s="19"/>
      <c r="F4" s="19"/>
      <c r="G4" s="20"/>
      <c r="H4" s="21" t="s">
        <v>2</v>
      </c>
      <c r="I4" s="22"/>
      <c r="K4" s="7" t="s">
        <v>6</v>
      </c>
      <c r="L4" s="2" t="s">
        <v>15</v>
      </c>
      <c r="M4" t="s">
        <v>6</v>
      </c>
      <c r="N4" t="e">
        <f>VLOOKUP(M4,[1]輸出畜産物ピボット!$A$1:$B$73,2,FALSE)</f>
        <v>#N/A</v>
      </c>
      <c r="O4" t="s">
        <v>16</v>
      </c>
    </row>
    <row r="5" spans="1:16" s="15" customFormat="1" ht="29.1" customHeight="1" thickBot="1">
      <c r="A5" s="217"/>
      <c r="B5" s="23" t="str">
        <f>IF(ISERROR($N9),"-",$N9)</f>
        <v>-</v>
      </c>
      <c r="C5" s="24"/>
      <c r="D5" s="25"/>
      <c r="E5" s="26"/>
      <c r="F5" s="26"/>
      <c r="G5" s="27"/>
      <c r="H5" s="28">
        <f>SUM(B3:H3,B5)</f>
        <v>3100</v>
      </c>
      <c r="I5" s="6"/>
      <c r="K5" s="14" t="s">
        <v>7</v>
      </c>
      <c r="L5" s="2" t="s">
        <v>17</v>
      </c>
      <c r="M5" s="29" t="s">
        <v>7</v>
      </c>
      <c r="N5" s="15" t="e">
        <f>VLOOKUP(M5,[1]輸出畜産物ピボット!$A$1:$B$73,2,FALSE)</f>
        <v>#N/A</v>
      </c>
      <c r="O5" s="29" t="s">
        <v>18</v>
      </c>
      <c r="P5" s="29" t="e">
        <f>SUM(N2:N5)</f>
        <v>#N/A</v>
      </c>
    </row>
    <row r="6" spans="1:16" ht="29.1" customHeight="1">
      <c r="A6" s="210" t="s">
        <v>19</v>
      </c>
      <c r="B6" s="3" t="s">
        <v>20</v>
      </c>
      <c r="C6" s="4" t="s">
        <v>21</v>
      </c>
      <c r="D6" s="4" t="s">
        <v>22</v>
      </c>
      <c r="E6" s="4" t="s">
        <v>23</v>
      </c>
      <c r="F6" s="4" t="s">
        <v>24</v>
      </c>
      <c r="G6" s="4" t="s">
        <v>25</v>
      </c>
      <c r="H6" s="5" t="s">
        <v>411</v>
      </c>
      <c r="I6" s="7"/>
      <c r="K6" s="7" t="s">
        <v>8</v>
      </c>
      <c r="L6" s="8" t="s">
        <v>26</v>
      </c>
      <c r="M6" s="193" t="s">
        <v>8</v>
      </c>
      <c r="N6" t="e">
        <f>VLOOKUP(M6,[1]輸出畜産物ピボット!$A$1:$B$73,2,FALSE)</f>
        <v>#N/A</v>
      </c>
      <c r="O6" t="s">
        <v>27</v>
      </c>
    </row>
    <row r="7" spans="1:16" s="15" customFormat="1" ht="29.1" customHeight="1">
      <c r="A7" s="212"/>
      <c r="B7" s="9">
        <f>IF(ISERROR($N10),"-",$N10)</f>
        <v>783685.24999999965</v>
      </c>
      <c r="C7" s="10">
        <f>IF(ISERROR($N11),"-",$N11)</f>
        <v>145036.70000000001</v>
      </c>
      <c r="D7" s="10" t="str">
        <f>IF(ISERROR($N12),"-",$N12)</f>
        <v>-</v>
      </c>
      <c r="E7" s="10" t="str">
        <f>IF(ISERROR($N13),"-",$N13)</f>
        <v>-</v>
      </c>
      <c r="F7" s="10" t="str">
        <f>IF(ISERROR($N14),"-",$N14)</f>
        <v>-</v>
      </c>
      <c r="G7" s="10" t="str">
        <f>IF(ISERROR($N15),"-",$N15)</f>
        <v>-</v>
      </c>
      <c r="H7" s="10" t="str">
        <f>IF(ISERROR($N19),"-",$N19)</f>
        <v>-</v>
      </c>
      <c r="I7" s="30"/>
      <c r="K7" s="14" t="s">
        <v>9</v>
      </c>
      <c r="L7" s="2" t="s">
        <v>28</v>
      </c>
      <c r="M7" s="31" t="s">
        <v>9</v>
      </c>
      <c r="N7" s="15" t="e">
        <f>VLOOKUP(M7,[1]輸出畜産物ピボット!$A$1:$B$73,2,FALSE)</f>
        <v>#N/A</v>
      </c>
      <c r="O7" s="15" t="s">
        <v>29</v>
      </c>
    </row>
    <row r="8" spans="1:16" ht="29.1" customHeight="1">
      <c r="A8" s="212"/>
      <c r="B8" s="32" t="s">
        <v>30</v>
      </c>
      <c r="C8" s="32" t="s">
        <v>31</v>
      </c>
      <c r="D8" s="32" t="s">
        <v>412</v>
      </c>
      <c r="E8" s="33" t="s">
        <v>413</v>
      </c>
      <c r="F8" s="32" t="s">
        <v>32</v>
      </c>
      <c r="G8" s="32" t="s">
        <v>414</v>
      </c>
      <c r="H8" s="34" t="s">
        <v>415</v>
      </c>
      <c r="I8" s="7"/>
      <c r="K8" s="7" t="s">
        <v>10</v>
      </c>
      <c r="L8" s="8" t="s">
        <v>33</v>
      </c>
      <c r="M8" s="193" t="s">
        <v>10</v>
      </c>
      <c r="N8" t="e">
        <f>VLOOKUP(M8,[1]輸出畜産物ピボット!$A$1:$B$73,2,FALSE)</f>
        <v>#N/A</v>
      </c>
      <c r="O8" t="s">
        <v>34</v>
      </c>
    </row>
    <row r="9" spans="1:16" s="15" customFormat="1" ht="29.1" customHeight="1" thickBot="1">
      <c r="A9" s="212"/>
      <c r="B9" s="35">
        <f>IF(ISERROR($N21),"-",$N21)</f>
        <v>730.1</v>
      </c>
      <c r="C9" s="36" t="str">
        <f>IF(ISERROR($N23),"-",$N23)</f>
        <v>-</v>
      </c>
      <c r="D9" s="10" t="str">
        <f>IF(ISERROR($N25),"-",$N25)</f>
        <v>-</v>
      </c>
      <c r="E9" s="10" t="str">
        <f>IF(ISERROR($N28),"-",$N28)</f>
        <v>-</v>
      </c>
      <c r="F9" s="10">
        <f>IF(ISERROR($N29),"-",$N29)</f>
        <v>319911.69999999995</v>
      </c>
      <c r="G9" s="10" t="str">
        <f>IF(ISERROR($N30),"-",$N30)</f>
        <v>-</v>
      </c>
      <c r="H9" s="13">
        <f>IF(ISERROR($N31),"-",$N31)</f>
        <v>67181.210000000006</v>
      </c>
      <c r="I9" s="14"/>
      <c r="K9" s="14" t="s">
        <v>35</v>
      </c>
      <c r="L9" s="37" t="s">
        <v>36</v>
      </c>
      <c r="M9" s="31" t="s">
        <v>35</v>
      </c>
      <c r="N9" s="15" t="e">
        <f>VLOOKUP(M9,[1]輸出畜産物ピボット!$A$1:$B$73,2,FALSE)</f>
        <v>#N/A</v>
      </c>
      <c r="O9" s="15" t="s">
        <v>37</v>
      </c>
    </row>
    <row r="10" spans="1:16" ht="29.1" customHeight="1" thickBot="1">
      <c r="A10" s="212"/>
      <c r="B10" s="38"/>
      <c r="C10" s="39"/>
      <c r="D10" s="39"/>
      <c r="E10" s="40"/>
      <c r="F10" s="41"/>
      <c r="G10" s="42"/>
      <c r="H10" s="21" t="s">
        <v>2</v>
      </c>
      <c r="I10" s="7"/>
      <c r="K10" t="s">
        <v>20</v>
      </c>
      <c r="L10" s="2" t="s">
        <v>36</v>
      </c>
      <c r="M10" t="s">
        <v>20</v>
      </c>
      <c r="N10">
        <f>VLOOKUP(M10,[1]輸出畜産物ピボット!$A$1:$B$73,2,FALSE)</f>
        <v>783685.24999999965</v>
      </c>
      <c r="O10" t="s">
        <v>38</v>
      </c>
    </row>
    <row r="11" spans="1:16" s="15" customFormat="1" ht="29.1" customHeight="1" thickBot="1">
      <c r="A11" s="218"/>
      <c r="B11" s="43"/>
      <c r="C11" s="44"/>
      <c r="D11" s="44"/>
      <c r="E11" s="44"/>
      <c r="F11" s="44"/>
      <c r="G11" s="44"/>
      <c r="H11" s="45">
        <f>SUM(B7:H7,B9:H9)</f>
        <v>1316544.9599999995</v>
      </c>
      <c r="I11" s="14"/>
      <c r="K11" s="15" t="s">
        <v>21</v>
      </c>
      <c r="L11" s="2" t="s">
        <v>39</v>
      </c>
      <c r="M11" s="15" t="s">
        <v>21</v>
      </c>
      <c r="N11" s="15">
        <f>VLOOKUP(M11,[1]輸出畜産物ピボット!$A$1:$B$73,2,FALSE)</f>
        <v>145036.70000000001</v>
      </c>
      <c r="O11" s="15" t="s">
        <v>40</v>
      </c>
    </row>
    <row r="12" spans="1:16" ht="29.1" customHeight="1">
      <c r="A12" s="210" t="s">
        <v>41</v>
      </c>
      <c r="B12" s="46" t="s">
        <v>42</v>
      </c>
      <c r="C12" s="47" t="s">
        <v>43</v>
      </c>
      <c r="D12" s="47" t="s">
        <v>44</v>
      </c>
      <c r="E12" s="4" t="s">
        <v>416</v>
      </c>
      <c r="F12" s="4" t="s">
        <v>417</v>
      </c>
      <c r="G12" s="4" t="s">
        <v>418</v>
      </c>
      <c r="H12" s="5" t="s">
        <v>419</v>
      </c>
      <c r="I12" s="48"/>
      <c r="K12" t="s">
        <v>22</v>
      </c>
      <c r="L12" s="2" t="s">
        <v>45</v>
      </c>
      <c r="M12" t="s">
        <v>22</v>
      </c>
      <c r="N12" t="e">
        <f>VLOOKUP(M12,[1]輸出畜産物ピボット!$A$1:$B$73,2,FALSE)</f>
        <v>#N/A</v>
      </c>
      <c r="O12" t="s">
        <v>46</v>
      </c>
    </row>
    <row r="13" spans="1:16" s="15" customFormat="1" ht="29.1" customHeight="1" thickBot="1">
      <c r="A13" s="212"/>
      <c r="B13" s="9">
        <f>IF(ISERROR($N38),"-",$N38)</f>
        <v>191.4</v>
      </c>
      <c r="C13" s="10">
        <f>IF(ISERROR($N39),"-",$N39)</f>
        <v>500</v>
      </c>
      <c r="D13" s="10" t="str">
        <f>IF(ISERROR($N40),"-",$N40)</f>
        <v>-</v>
      </c>
      <c r="E13" s="10">
        <f>IF(ISERROR($N44),"-",$N44)</f>
        <v>257</v>
      </c>
      <c r="F13" s="10">
        <f>IF(ISERROR($N45),"-",$N45)</f>
        <v>3209.2</v>
      </c>
      <c r="G13" s="10" t="str">
        <f>IF(ISERROR($N47),"-",$N47)</f>
        <v>-</v>
      </c>
      <c r="H13" s="13" t="str">
        <f>IF(ISERROR($N48),"-",$N48)</f>
        <v>-</v>
      </c>
      <c r="I13" s="14"/>
      <c r="K13" s="15" t="s">
        <v>23</v>
      </c>
      <c r="L13" s="37" t="s">
        <v>47</v>
      </c>
      <c r="M13" s="15" t="s">
        <v>23</v>
      </c>
      <c r="N13" s="15" t="e">
        <f>VLOOKUP(M13,[1]輸出畜産物ピボット!$A$1:$B$73,2,FALSE)</f>
        <v>#N/A</v>
      </c>
      <c r="O13" s="15" t="s">
        <v>48</v>
      </c>
    </row>
    <row r="14" spans="1:16" ht="29.1" customHeight="1" thickBot="1">
      <c r="A14" s="212"/>
      <c r="B14" s="16" t="s">
        <v>420</v>
      </c>
      <c r="C14" s="33"/>
      <c r="D14" s="33"/>
      <c r="E14" s="32"/>
      <c r="F14" s="32"/>
      <c r="G14" s="49"/>
      <c r="H14" s="21" t="s">
        <v>2</v>
      </c>
      <c r="I14" s="48"/>
      <c r="K14" t="s">
        <v>24</v>
      </c>
      <c r="L14" s="8" t="s">
        <v>49</v>
      </c>
      <c r="M14" t="s">
        <v>24</v>
      </c>
      <c r="N14" t="e">
        <f>VLOOKUP(M14,[1]輸出畜産物ピボット!$A$1:$B$73,2,FALSE)</f>
        <v>#N/A</v>
      </c>
      <c r="O14" t="s">
        <v>48</v>
      </c>
    </row>
    <row r="15" spans="1:16" s="15" customFormat="1" ht="29.1" customHeight="1" thickBot="1">
      <c r="A15" s="218"/>
      <c r="B15" s="50" t="str">
        <f>IF(ISERROR($N49),"-",$N49)</f>
        <v>-</v>
      </c>
      <c r="C15" s="51"/>
      <c r="D15" s="51"/>
      <c r="E15" s="51"/>
      <c r="F15" s="51"/>
      <c r="G15" s="12"/>
      <c r="H15" s="45">
        <f>SUM(B13:H13,B15:G15)</f>
        <v>4157.5999999999995</v>
      </c>
      <c r="I15" s="14"/>
      <c r="K15" s="15" t="s">
        <v>25</v>
      </c>
      <c r="L15" s="2" t="s">
        <v>50</v>
      </c>
      <c r="M15" s="15" t="s">
        <v>51</v>
      </c>
      <c r="N15" s="15" t="e">
        <f>VLOOKUP(M15,[1]輸出畜産物ピボット!$A$1:$B$73,2,FALSE)</f>
        <v>#N/A</v>
      </c>
      <c r="O15" s="15" t="s">
        <v>52</v>
      </c>
    </row>
    <row r="16" spans="1:16" ht="29.1" customHeight="1" thickBot="1">
      <c r="A16" s="210" t="s">
        <v>53</v>
      </c>
      <c r="B16" s="3" t="s">
        <v>54</v>
      </c>
      <c r="C16" s="4" t="s">
        <v>55</v>
      </c>
      <c r="D16" s="4" t="s">
        <v>56</v>
      </c>
      <c r="E16" s="4"/>
      <c r="F16" s="4"/>
      <c r="G16" s="52"/>
      <c r="H16" s="21" t="s">
        <v>2</v>
      </c>
      <c r="I16" s="7"/>
      <c r="K16" t="s">
        <v>57</v>
      </c>
      <c r="L16" s="8" t="s">
        <v>58</v>
      </c>
      <c r="M16" t="s">
        <v>59</v>
      </c>
      <c r="N16" t="e">
        <f>VLOOKUP(M16,[1]輸出畜産物ピボット!$A$1:$B$73,2,FALSE)</f>
        <v>#N/A</v>
      </c>
      <c r="O16" t="s">
        <v>60</v>
      </c>
    </row>
    <row r="17" spans="1:16" s="15" customFormat="1" ht="29.1" customHeight="1" thickBot="1">
      <c r="A17" s="211"/>
      <c r="B17" s="53">
        <f>IF(ISERROR($N54),"-",$N54)</f>
        <v>2123613.7400000002</v>
      </c>
      <c r="C17" s="51">
        <f>IF(ISERROR($N55),"-",$N55)</f>
        <v>3130</v>
      </c>
      <c r="D17" s="51">
        <f>IF(ISERROR($N56),"-",$N56)</f>
        <v>10452.300000000001</v>
      </c>
      <c r="E17" s="24" t="s">
        <v>421</v>
      </c>
      <c r="F17" s="24"/>
      <c r="G17" s="54"/>
      <c r="H17" s="45">
        <f>SUM(B17:G17)</f>
        <v>2137196.04</v>
      </c>
      <c r="I17" s="55"/>
      <c r="K17" s="15" t="s">
        <v>61</v>
      </c>
      <c r="L17" s="2" t="s">
        <v>62</v>
      </c>
      <c r="M17" s="15" t="s">
        <v>63</v>
      </c>
      <c r="N17" s="15" t="e">
        <f>VLOOKUP(M17,[1]輸出畜産物ピボット!$A$1:$B$73,2,FALSE)</f>
        <v>#N/A</v>
      </c>
      <c r="O17" s="15" t="s">
        <v>64</v>
      </c>
    </row>
    <row r="18" spans="1:16" ht="29.1" customHeight="1">
      <c r="A18" s="210" t="s">
        <v>65</v>
      </c>
      <c r="B18" s="56" t="s">
        <v>66</v>
      </c>
      <c r="C18" s="4" t="s">
        <v>67</v>
      </c>
      <c r="D18" s="4" t="s">
        <v>68</v>
      </c>
      <c r="E18" s="4" t="s">
        <v>69</v>
      </c>
      <c r="F18" s="4" t="s">
        <v>70</v>
      </c>
      <c r="G18" s="4" t="s">
        <v>71</v>
      </c>
      <c r="H18" s="5" t="s">
        <v>72</v>
      </c>
      <c r="I18" s="57"/>
      <c r="K18" t="s">
        <v>73</v>
      </c>
      <c r="L18" s="2" t="s">
        <v>74</v>
      </c>
      <c r="M18" t="s">
        <v>73</v>
      </c>
      <c r="N18" t="e">
        <f>VLOOKUP(M18,[1]輸出畜産物ピボット!$A$1:$B$73,2,FALSE)</f>
        <v>#N/A</v>
      </c>
      <c r="O18" t="s">
        <v>75</v>
      </c>
    </row>
    <row r="19" spans="1:16" s="15" customFormat="1" ht="29.1" customHeight="1" thickBot="1">
      <c r="A19" s="211"/>
      <c r="B19" s="36">
        <f>IF(ISERROR($N57),"-",$N57)</f>
        <v>1480408</v>
      </c>
      <c r="C19" s="10">
        <f>IF(ISERROR($N58),"-",$N58)</f>
        <v>5354189</v>
      </c>
      <c r="D19" s="10" t="str">
        <f>IF(ISERROR($N59),"-",$N59)</f>
        <v>-</v>
      </c>
      <c r="E19" s="10" t="str">
        <f>IF(ISERROR($N60),"-",$N60)</f>
        <v>-</v>
      </c>
      <c r="F19" s="10" t="str">
        <f>IF(ISERROR($N61),"-",$N61)</f>
        <v>-</v>
      </c>
      <c r="G19" s="10" t="str">
        <f>IF(ISERROR($N62),"-",$N62)</f>
        <v>-</v>
      </c>
      <c r="H19" s="42" t="str">
        <f>IF(ISERROR($N63),"-",$N63)</f>
        <v>-</v>
      </c>
      <c r="I19" s="55"/>
      <c r="K19" s="15" t="s">
        <v>76</v>
      </c>
      <c r="L19" s="2" t="s">
        <v>77</v>
      </c>
      <c r="M19" s="15" t="s">
        <v>76</v>
      </c>
      <c r="N19" s="15" t="e">
        <f>VLOOKUP(M19,[1]輸出畜産物ピボット!$A$1:$B$73,2,FALSE)</f>
        <v>#N/A</v>
      </c>
      <c r="O19" s="15" t="s">
        <v>78</v>
      </c>
    </row>
    <row r="20" spans="1:16" ht="29.1" customHeight="1" thickBot="1">
      <c r="A20" s="212"/>
      <c r="B20" s="58" t="s">
        <v>422</v>
      </c>
      <c r="C20" s="33" t="s">
        <v>79</v>
      </c>
      <c r="D20" s="33" t="s">
        <v>80</v>
      </c>
      <c r="E20" s="59"/>
      <c r="F20" s="60"/>
      <c r="G20" s="61"/>
      <c r="H20" s="21" t="s">
        <v>2</v>
      </c>
      <c r="I20" s="7"/>
      <c r="K20" t="s">
        <v>81</v>
      </c>
      <c r="L20" s="8" t="s">
        <v>82</v>
      </c>
      <c r="M20" t="s">
        <v>81</v>
      </c>
      <c r="N20" t="e">
        <f>VLOOKUP(M20,[1]輸出畜産物ピボット!$A$1:$B$73,2,FALSE)</f>
        <v>#N/A</v>
      </c>
      <c r="O20" t="s">
        <v>83</v>
      </c>
    </row>
    <row r="21" spans="1:16" s="15" customFormat="1" ht="29.1" customHeight="1" thickBot="1">
      <c r="A21" s="213"/>
      <c r="B21" s="62" t="str">
        <f>IF(ISERROR($N64),"-",$N64)</f>
        <v>-</v>
      </c>
      <c r="C21" s="63" t="str">
        <f>IF(ISERROR($N65),"-",$N65)</f>
        <v>-</v>
      </c>
      <c r="D21" s="24" t="str">
        <f>IF(ISERROR($N66),"-",$N66)</f>
        <v>-</v>
      </c>
      <c r="E21" s="26"/>
      <c r="F21" s="26"/>
      <c r="G21" s="27"/>
      <c r="H21" s="45">
        <f>SUM(B19:H19,B20:G21)</f>
        <v>6834597</v>
      </c>
      <c r="I21" s="64"/>
      <c r="K21" s="15" t="s">
        <v>30</v>
      </c>
      <c r="L21" s="2" t="s">
        <v>84</v>
      </c>
      <c r="M21" s="15" t="s">
        <v>30</v>
      </c>
      <c r="N21" s="15">
        <f>VLOOKUP(M21,[1]輸出畜産物ピボット!$A$1:$B$73,2,FALSE)</f>
        <v>730.1</v>
      </c>
      <c r="O21" s="15" t="s">
        <v>85</v>
      </c>
    </row>
    <row r="22" spans="1:16" ht="29.1" customHeight="1">
      <c r="A22" s="214" t="s">
        <v>86</v>
      </c>
      <c r="B22" s="3" t="s">
        <v>87</v>
      </c>
      <c r="C22" s="4" t="s">
        <v>88</v>
      </c>
      <c r="D22" s="4" t="s">
        <v>89</v>
      </c>
      <c r="E22" s="4" t="s">
        <v>90</v>
      </c>
      <c r="F22" s="4" t="s">
        <v>91</v>
      </c>
      <c r="G22" s="4" t="s">
        <v>92</v>
      </c>
      <c r="H22" s="5" t="s">
        <v>93</v>
      </c>
      <c r="I22" s="7"/>
      <c r="K22" t="s">
        <v>94</v>
      </c>
      <c r="L22" s="8" t="s">
        <v>95</v>
      </c>
      <c r="M22" t="s">
        <v>96</v>
      </c>
      <c r="N22" t="e">
        <f>VLOOKUP(M22,[1]輸出畜産物ピボット!$A$1:$B$73,2,FALSE)</f>
        <v>#N/A</v>
      </c>
      <c r="O22" t="s">
        <v>97</v>
      </c>
    </row>
    <row r="23" spans="1:16" s="15" customFormat="1" ht="29.1" customHeight="1" thickBot="1">
      <c r="A23" s="215"/>
      <c r="B23" s="9" t="str">
        <f>IF(ISERROR($N67),"-",$N67)</f>
        <v>-</v>
      </c>
      <c r="C23" s="10" t="str">
        <f>IF(ISERROR($N68),"-",$N68)</f>
        <v>-</v>
      </c>
      <c r="D23" s="10" t="str">
        <f>IF(ISERROR($N69),"-",$N69)</f>
        <v>-</v>
      </c>
      <c r="E23" s="10">
        <f>IF(ISERROR($N70),"-",$N70)</f>
        <v>502.1</v>
      </c>
      <c r="F23" s="10" t="str">
        <f>IF(ISERROR($N71),"-",$N71)</f>
        <v>-</v>
      </c>
      <c r="G23" s="10" t="str">
        <f>IF(ISERROR($N72),"-",$N72)</f>
        <v>-</v>
      </c>
      <c r="H23" s="13" t="str">
        <f>IF(ISERROR($N73),"-",$N73)</f>
        <v>-</v>
      </c>
      <c r="I23" s="65"/>
      <c r="K23" s="15" t="s">
        <v>31</v>
      </c>
      <c r="L23" s="37" t="s">
        <v>98</v>
      </c>
      <c r="M23" s="15" t="s">
        <v>31</v>
      </c>
      <c r="N23" s="15" t="e">
        <f>VLOOKUP(M23,[1]輸出畜産物ピボット!$A$1:$B$73,2,FALSE)</f>
        <v>#N/A</v>
      </c>
      <c r="O23" s="15" t="s">
        <v>99</v>
      </c>
    </row>
    <row r="24" spans="1:16" ht="29.1" customHeight="1" thickBot="1">
      <c r="A24" s="216"/>
      <c r="B24" s="66" t="s">
        <v>423</v>
      </c>
      <c r="C24" s="32" t="s">
        <v>100</v>
      </c>
      <c r="D24" s="33" t="s">
        <v>101</v>
      </c>
      <c r="E24" s="32" t="s">
        <v>102</v>
      </c>
      <c r="F24" s="60"/>
      <c r="G24" s="61"/>
      <c r="H24" s="21" t="s">
        <v>2</v>
      </c>
      <c r="I24" s="22"/>
      <c r="K24" t="s">
        <v>103</v>
      </c>
      <c r="L24" s="2" t="s">
        <v>104</v>
      </c>
      <c r="M24" t="s">
        <v>105</v>
      </c>
      <c r="N24" t="e">
        <f>VLOOKUP(M24,[1]輸出畜産物ピボット!$A$1:$B$73,2,FALSE)</f>
        <v>#N/A</v>
      </c>
      <c r="O24" t="s">
        <v>106</v>
      </c>
    </row>
    <row r="25" spans="1:16" s="15" customFormat="1" ht="29.1" customHeight="1" thickBot="1">
      <c r="A25" s="215"/>
      <c r="B25" s="67" t="str">
        <f>IF(ISERROR($N74),"-",$N74)</f>
        <v>-</v>
      </c>
      <c r="C25" s="27">
        <f>IF(ISERROR($N75),"-",$N75)</f>
        <v>34175.200000000004</v>
      </c>
      <c r="D25" s="68" t="str">
        <f>IF(ISERROR($N76),"-",$N76)</f>
        <v>-</v>
      </c>
      <c r="E25" s="24">
        <f>IF(ISERROR($N77),"-",$N77)</f>
        <v>592</v>
      </c>
      <c r="F25" s="26"/>
      <c r="G25" s="27"/>
      <c r="H25" s="69">
        <f>SUM(B23:H23,B25:E25)</f>
        <v>35269.300000000003</v>
      </c>
      <c r="I25" s="55"/>
      <c r="K25" s="15" t="s">
        <v>107</v>
      </c>
      <c r="L25" s="2" t="s">
        <v>108</v>
      </c>
      <c r="M25" s="15" t="s">
        <v>107</v>
      </c>
      <c r="N25" s="15" t="e">
        <f>VLOOKUP(M25,[1]輸出畜産物ピボット!$A$1:$B$73,2,FALSE)</f>
        <v>#N/A</v>
      </c>
      <c r="O25" s="15" t="s">
        <v>109</v>
      </c>
      <c r="P25" s="29" t="e">
        <f>SUM(N6:N28)</f>
        <v>#N/A</v>
      </c>
    </row>
    <row r="26" spans="1:16" s="15" customFormat="1" ht="29.1" customHeight="1" thickBot="1">
      <c r="A26" s="210" t="s">
        <v>110</v>
      </c>
      <c r="B26" s="3" t="s">
        <v>111</v>
      </c>
      <c r="C26" s="4" t="s">
        <v>112</v>
      </c>
      <c r="D26" s="4" t="s">
        <v>405</v>
      </c>
      <c r="E26" s="4" t="s">
        <v>406</v>
      </c>
      <c r="F26" s="4"/>
      <c r="G26" s="5"/>
      <c r="H26" s="21" t="s">
        <v>407</v>
      </c>
      <c r="I26" s="55"/>
      <c r="L26" s="2"/>
    </row>
    <row r="27" spans="1:16" s="15" customFormat="1" ht="29.1" customHeight="1" thickBot="1">
      <c r="A27" s="213"/>
      <c r="B27" s="70">
        <f>IF(ISERROR($N95),"-",$N95)</f>
        <v>22875.85</v>
      </c>
      <c r="C27" s="71">
        <f>IF(ISERROR($N96),"-",$N96)</f>
        <v>9.2200000000000006</v>
      </c>
      <c r="D27" s="72" t="str">
        <f>IF(ISERROR($N97),"-",$N97)</f>
        <v>-</v>
      </c>
      <c r="E27" s="73">
        <f>IF(ISERROR($N98),"-",$N98)</f>
        <v>126207.49</v>
      </c>
      <c r="F27" s="74"/>
      <c r="G27" s="71"/>
      <c r="H27" s="45">
        <f>SUM(B27:E27)</f>
        <v>149092.56</v>
      </c>
      <c r="I27" s="55"/>
      <c r="L27" s="2"/>
    </row>
    <row r="28" spans="1:16" ht="29.1" customHeight="1" thickBot="1">
      <c r="A28" s="212" t="s">
        <v>113</v>
      </c>
      <c r="B28" s="33" t="s">
        <v>114</v>
      </c>
      <c r="C28" s="75" t="s">
        <v>115</v>
      </c>
      <c r="D28" s="33" t="s">
        <v>116</v>
      </c>
      <c r="E28" s="33" t="s">
        <v>424</v>
      </c>
      <c r="F28" s="33"/>
      <c r="G28" s="75"/>
      <c r="H28" s="194" t="s">
        <v>2</v>
      </c>
      <c r="I28" s="7"/>
      <c r="K28" t="s">
        <v>117</v>
      </c>
      <c r="L28" s="2" t="s">
        <v>118</v>
      </c>
      <c r="M28" t="s">
        <v>117</v>
      </c>
      <c r="N28" t="e">
        <f>VLOOKUP(M28,[1]輸出畜産物ピボット!$A$1:$B$73,2,FALSE)</f>
        <v>#N/A</v>
      </c>
      <c r="O28" s="76" t="s">
        <v>119</v>
      </c>
    </row>
    <row r="29" spans="1:16" s="15" customFormat="1" ht="29.1" customHeight="1" thickBot="1">
      <c r="A29" s="213"/>
      <c r="B29" s="77" t="str">
        <f>IF(ISERROR($N78),"-",$N78)</f>
        <v>-</v>
      </c>
      <c r="C29" s="78" t="str">
        <f>IF(ISERROR($N79),"-",$N79)</f>
        <v>-</v>
      </c>
      <c r="D29" s="79" t="str">
        <f>IF(ISERROR($N80),"-",$N80)</f>
        <v>-</v>
      </c>
      <c r="E29" s="79" t="str">
        <f>IF(ISERROR($N81),"-",$N81)</f>
        <v>-</v>
      </c>
      <c r="F29" s="78"/>
      <c r="G29" s="78"/>
      <c r="H29" s="80">
        <f>SUM(B29:G29)</f>
        <v>0</v>
      </c>
      <c r="I29" s="64"/>
      <c r="K29" s="15" t="s">
        <v>32</v>
      </c>
      <c r="L29" s="37" t="s">
        <v>120</v>
      </c>
      <c r="M29" s="15" t="s">
        <v>32</v>
      </c>
      <c r="N29" s="15">
        <f>VLOOKUP(M29,[1]輸出畜産物ピボット!$A$1:$B$73,2,FALSE)</f>
        <v>319911.69999999995</v>
      </c>
      <c r="O29" s="15" t="s">
        <v>121</v>
      </c>
    </row>
    <row r="30" spans="1:16" ht="29.1" customHeight="1" thickBot="1">
      <c r="A30" s="210" t="s">
        <v>122</v>
      </c>
      <c r="B30" s="4" t="s">
        <v>123</v>
      </c>
      <c r="C30" s="52" t="s">
        <v>124</v>
      </c>
      <c r="D30" s="4" t="s">
        <v>425</v>
      </c>
      <c r="E30" s="4"/>
      <c r="F30" s="4"/>
      <c r="G30" s="5"/>
      <c r="H30" s="21" t="s">
        <v>2</v>
      </c>
      <c r="I30" s="22"/>
      <c r="K30" t="s">
        <v>125</v>
      </c>
      <c r="L30" s="2" t="s">
        <v>126</v>
      </c>
      <c r="M30" t="s">
        <v>125</v>
      </c>
      <c r="N30" t="e">
        <f>VLOOKUP(M30,[1]輸出畜産物ピボット!$A$1:$B$73,2,FALSE)</f>
        <v>#N/A</v>
      </c>
      <c r="O30" t="s">
        <v>127</v>
      </c>
    </row>
    <row r="31" spans="1:16" s="15" customFormat="1" ht="29.1" customHeight="1" thickBot="1">
      <c r="A31" s="213"/>
      <c r="B31" s="77" t="str">
        <f>IF(ISERROR($N84),"-",$N84)</f>
        <v>-</v>
      </c>
      <c r="C31" s="77" t="str">
        <f>IF(ISERROR($N85),"-",$N85)</f>
        <v>-</v>
      </c>
      <c r="D31" s="81" t="str">
        <f>IF(ISERROR($N87),"-",$N87)</f>
        <v>-</v>
      </c>
      <c r="E31" s="81"/>
      <c r="F31" s="81"/>
      <c r="G31" s="82"/>
      <c r="H31" s="80">
        <f>SUM(D31)</f>
        <v>0</v>
      </c>
      <c r="I31" s="55"/>
      <c r="K31" s="15" t="s">
        <v>128</v>
      </c>
      <c r="L31" s="37" t="s">
        <v>129</v>
      </c>
      <c r="M31" s="15" t="s">
        <v>130</v>
      </c>
      <c r="N31" s="15">
        <f>VLOOKUP(M31,[1]輸出畜産物ピボット!$A$1:$B$73,2,FALSE)</f>
        <v>67181.210000000006</v>
      </c>
      <c r="O31" s="15" t="s">
        <v>131</v>
      </c>
    </row>
    <row r="32" spans="1:16" ht="29.1" customHeight="1">
      <c r="B32" s="7"/>
      <c r="C32" s="7"/>
      <c r="D32" s="7"/>
      <c r="E32" s="7"/>
      <c r="F32" s="7"/>
      <c r="G32" s="7"/>
      <c r="H32" s="83" t="s">
        <v>132</v>
      </c>
      <c r="I32" s="7"/>
      <c r="K32" t="s">
        <v>133</v>
      </c>
      <c r="L32" s="8" t="s">
        <v>134</v>
      </c>
      <c r="M32" t="s">
        <v>135</v>
      </c>
      <c r="N32" t="e">
        <f>VLOOKUP(M32,[1]輸出畜産物ピボット!$A$1:$B$73,2,FALSE)</f>
        <v>#N/A</v>
      </c>
      <c r="O32" t="s">
        <v>136</v>
      </c>
    </row>
    <row r="33" spans="1:16" s="15" customFormat="1" ht="29.1" customHeight="1" thickBot="1">
      <c r="B33" s="14"/>
      <c r="C33" s="14"/>
      <c r="D33" s="14"/>
      <c r="E33" s="64"/>
      <c r="F33" s="64"/>
      <c r="G33" s="64"/>
      <c r="H33" s="195">
        <f>SUM(H5,H11,H17,H21,H25,H29,H15,,H27)</f>
        <v>10479957.460000001</v>
      </c>
      <c r="I33" s="64"/>
      <c r="K33" s="15" t="s">
        <v>137</v>
      </c>
      <c r="L33" s="2" t="s">
        <v>138</v>
      </c>
      <c r="M33" s="15" t="s">
        <v>139</v>
      </c>
      <c r="N33" s="15" t="e">
        <f>VLOOKUP(M33,[1]輸出畜産物ピボット!$A$1:$B$73,2,FALSE)</f>
        <v>#N/A</v>
      </c>
      <c r="O33" s="15" t="s">
        <v>140</v>
      </c>
    </row>
    <row r="34" spans="1:16" ht="16.5" customHeight="1">
      <c r="B34" s="7"/>
      <c r="C34" s="7"/>
      <c r="D34" s="7"/>
      <c r="E34" s="7"/>
      <c r="F34" s="7"/>
      <c r="G34" s="7"/>
      <c r="H34" s="7"/>
      <c r="I34" s="7"/>
      <c r="K34" t="s">
        <v>141</v>
      </c>
      <c r="L34" s="2" t="s">
        <v>142</v>
      </c>
      <c r="M34" s="84" t="s">
        <v>143</v>
      </c>
      <c r="N34" t="e">
        <f>VLOOKUP(M34,[1]輸出畜産物ピボット!$A$1:$B$73,2,FALSE)</f>
        <v>#N/A</v>
      </c>
      <c r="O34" t="s">
        <v>144</v>
      </c>
    </row>
    <row r="35" spans="1:16" ht="29.1" customHeight="1">
      <c r="A35" s="85" t="s">
        <v>145</v>
      </c>
      <c r="B35" s="86"/>
      <c r="C35" s="87"/>
      <c r="D35" s="87"/>
      <c r="E35" s="7"/>
      <c r="F35" s="7"/>
      <c r="G35" s="7"/>
      <c r="H35" s="7"/>
      <c r="I35" s="88"/>
      <c r="K35" t="s">
        <v>146</v>
      </c>
      <c r="L35" s="2" t="s">
        <v>147</v>
      </c>
      <c r="M35" s="84" t="s">
        <v>148</v>
      </c>
      <c r="N35" t="e">
        <f>VLOOKUP(M35,[1]輸出畜産物ピボット!$A$1:$B$73,2,FALSE)</f>
        <v>#N/A</v>
      </c>
      <c r="O35" t="s">
        <v>149</v>
      </c>
    </row>
    <row r="36" spans="1:16" ht="32.25" customHeight="1">
      <c r="A36" s="89" t="s">
        <v>150</v>
      </c>
      <c r="B36" s="207" t="s">
        <v>151</v>
      </c>
      <c r="C36" s="207"/>
      <c r="D36" s="207"/>
      <c r="E36" s="207"/>
      <c r="F36" s="207"/>
      <c r="G36" s="207"/>
      <c r="H36" s="207"/>
      <c r="I36" s="7"/>
      <c r="K36" t="s">
        <v>152</v>
      </c>
      <c r="L36" s="8" t="s">
        <v>153</v>
      </c>
      <c r="M36" s="84" t="s">
        <v>154</v>
      </c>
      <c r="N36" t="e">
        <f>VLOOKUP(M36,[1]輸出畜産物ピボット!$A$1:$B$73,2,FALSE)</f>
        <v>#N/A</v>
      </c>
      <c r="O36" t="s">
        <v>155</v>
      </c>
    </row>
    <row r="37" spans="1:16" ht="23.25" customHeight="1">
      <c r="A37" s="7"/>
      <c r="B37" s="90" t="s">
        <v>156</v>
      </c>
      <c r="C37" s="7"/>
      <c r="D37" s="7"/>
      <c r="E37" s="91"/>
      <c r="F37" s="91"/>
      <c r="G37" s="91"/>
      <c r="H37" s="91"/>
      <c r="I37" s="87"/>
      <c r="K37" s="92" t="s">
        <v>157</v>
      </c>
      <c r="L37" s="2" t="s">
        <v>158</v>
      </c>
      <c r="M37" s="76" t="s">
        <v>159</v>
      </c>
      <c r="N37" t="e">
        <f>VLOOKUP(M37,[1]輸出畜産物ピボット!$A$1:$B$73,2,FALSE)</f>
        <v>#N/A</v>
      </c>
      <c r="O37" t="s">
        <v>160</v>
      </c>
    </row>
    <row r="38" spans="1:16" ht="46.5" customHeight="1">
      <c r="A38" s="7"/>
      <c r="B38" s="208" t="s">
        <v>161</v>
      </c>
      <c r="C38" s="208"/>
      <c r="D38" s="208"/>
      <c r="E38" s="208"/>
      <c r="F38" s="208"/>
      <c r="G38" s="208"/>
      <c r="H38" s="208"/>
      <c r="I38" s="7"/>
      <c r="K38" t="s">
        <v>162</v>
      </c>
      <c r="L38" s="2" t="s">
        <v>163</v>
      </c>
      <c r="M38" t="s">
        <v>164</v>
      </c>
      <c r="N38">
        <f>VLOOKUP(M38,[1]輸出畜産物ピボット!$A$1:$B$73,2,FALSE)</f>
        <v>191.4</v>
      </c>
      <c r="O38" t="s">
        <v>165</v>
      </c>
    </row>
    <row r="39" spans="1:16" ht="23.25" customHeight="1">
      <c r="A39" s="86"/>
      <c r="B39" s="90" t="s">
        <v>166</v>
      </c>
      <c r="C39" s="91"/>
      <c r="D39" s="91"/>
      <c r="I39" s="87"/>
      <c r="K39" t="s">
        <v>167</v>
      </c>
      <c r="L39" s="8" t="s">
        <v>168</v>
      </c>
      <c r="M39" t="s">
        <v>169</v>
      </c>
      <c r="N39">
        <f>VLOOKUP(M39,[1]輸出畜産物ピボット!$A$1:$B$73,2,FALSE)</f>
        <v>500</v>
      </c>
      <c r="O39" t="s">
        <v>170</v>
      </c>
    </row>
    <row r="40" spans="1:16" ht="23.25" customHeight="1">
      <c r="B40" s="90" t="s">
        <v>171</v>
      </c>
      <c r="I40" s="7"/>
      <c r="K40" t="s">
        <v>172</v>
      </c>
      <c r="L40" s="2" t="s">
        <v>173</v>
      </c>
      <c r="M40" t="s">
        <v>174</v>
      </c>
      <c r="N40" t="e">
        <f>VLOOKUP(M40,[1]輸出畜産物ピボット!$A$1:$B$73,2,FALSE)</f>
        <v>#N/A</v>
      </c>
      <c r="O40" t="s">
        <v>175</v>
      </c>
      <c r="P40" s="76" t="e">
        <f>SUM(N29:N41)</f>
        <v>#N/A</v>
      </c>
    </row>
    <row r="41" spans="1:16" ht="23.25" customHeight="1">
      <c r="A41" s="93"/>
      <c r="B41" s="90" t="s">
        <v>176</v>
      </c>
      <c r="I41" s="7"/>
      <c r="K41" t="s">
        <v>177</v>
      </c>
      <c r="L41" s="2" t="s">
        <v>178</v>
      </c>
      <c r="M41" t="s">
        <v>177</v>
      </c>
      <c r="N41" t="e">
        <f>VLOOKUP(M41,[1]輸出畜産物ピボット!$A$1:$B$73,2,FALSE)</f>
        <v>#N/A</v>
      </c>
      <c r="O41" t="s">
        <v>179</v>
      </c>
    </row>
    <row r="42" spans="1:16" ht="23.25" customHeight="1">
      <c r="B42" s="90" t="s">
        <v>180</v>
      </c>
      <c r="I42" s="7"/>
      <c r="K42" t="s">
        <v>181</v>
      </c>
      <c r="L42" s="2" t="s">
        <v>182</v>
      </c>
      <c r="M42" t="s">
        <v>183</v>
      </c>
      <c r="N42" t="e">
        <f>VLOOKUP(M42,[1]輸出畜産物ピボット!$A$1:$B$73,2,FALSE)</f>
        <v>#N/A</v>
      </c>
      <c r="O42" t="s">
        <v>184</v>
      </c>
    </row>
    <row r="43" spans="1:16" ht="22.5" customHeight="1">
      <c r="B43" s="94" t="s">
        <v>185</v>
      </c>
      <c r="I43" s="91"/>
      <c r="K43" t="s">
        <v>186</v>
      </c>
      <c r="L43" s="8" t="s">
        <v>187</v>
      </c>
      <c r="M43" t="s">
        <v>188</v>
      </c>
      <c r="N43" t="e">
        <f>VLOOKUP(M43,[1]輸出畜産物ピボット!$A$1:$B$73,2,FALSE)</f>
        <v>#N/A</v>
      </c>
      <c r="O43" t="s">
        <v>189</v>
      </c>
      <c r="P43" s="76" t="e">
        <f>SUM(N42:N44)</f>
        <v>#N/A</v>
      </c>
    </row>
    <row r="44" spans="1:16" ht="16.5" customHeight="1">
      <c r="A44" s="91"/>
      <c r="K44" t="s">
        <v>190</v>
      </c>
      <c r="L44" s="2" t="s">
        <v>191</v>
      </c>
      <c r="M44" t="s">
        <v>192</v>
      </c>
      <c r="N44">
        <f>VLOOKUP(M44,[1]輸出畜産物ピボット!$A$1:$B$73,2,FALSE)</f>
        <v>257</v>
      </c>
      <c r="O44" t="s">
        <v>193</v>
      </c>
    </row>
    <row r="45" spans="1:16" ht="14.25" customHeight="1">
      <c r="K45" t="s">
        <v>194</v>
      </c>
      <c r="L45" s="2" t="s">
        <v>195</v>
      </c>
      <c r="M45" t="s">
        <v>194</v>
      </c>
      <c r="N45">
        <f>VLOOKUP(M45,[1]輸出畜産物ピボット!$A$1:$B$73,2,FALSE)</f>
        <v>3209.2</v>
      </c>
      <c r="O45" t="s">
        <v>196</v>
      </c>
    </row>
    <row r="46" spans="1:16">
      <c r="K46" t="s">
        <v>197</v>
      </c>
      <c r="L46" s="8" t="s">
        <v>198</v>
      </c>
      <c r="M46" t="s">
        <v>197</v>
      </c>
      <c r="N46" t="e">
        <f>VLOOKUP(M46,[1]輸出畜産物ピボット!$A$1:$B$73,2,FALSE)</f>
        <v>#N/A</v>
      </c>
      <c r="O46" t="s">
        <v>199</v>
      </c>
    </row>
    <row r="47" spans="1:16">
      <c r="K47" t="s">
        <v>200</v>
      </c>
      <c r="L47" s="2" t="s">
        <v>201</v>
      </c>
      <c r="M47" t="s">
        <v>200</v>
      </c>
      <c r="N47" t="e">
        <f>VLOOKUP(M47,[1]輸出畜産物ピボット!$A$1:$B$73,2,FALSE)</f>
        <v>#N/A</v>
      </c>
      <c r="O47" t="s">
        <v>202</v>
      </c>
    </row>
    <row r="48" spans="1:16">
      <c r="K48" t="s">
        <v>203</v>
      </c>
      <c r="L48" s="2" t="s">
        <v>204</v>
      </c>
      <c r="M48" t="s">
        <v>203</v>
      </c>
      <c r="N48" t="e">
        <f>VLOOKUP(M48,[1]輸出畜産物ピボット!$A$1:$B$73,2,FALSE)</f>
        <v>#N/A</v>
      </c>
      <c r="O48" t="s">
        <v>205</v>
      </c>
    </row>
    <row r="49" spans="11:16">
      <c r="K49" t="s">
        <v>206</v>
      </c>
      <c r="L49" s="2" t="s">
        <v>207</v>
      </c>
      <c r="M49" t="s">
        <v>208</v>
      </c>
      <c r="N49" t="e">
        <f>VLOOKUP(M49,[1]輸出畜産物ピボット!$A$1:$B$73,2,FALSE)</f>
        <v>#N/A</v>
      </c>
      <c r="O49" t="s">
        <v>209</v>
      </c>
    </row>
    <row r="50" spans="11:16">
      <c r="K50" t="s">
        <v>210</v>
      </c>
      <c r="L50" s="8" t="s">
        <v>211</v>
      </c>
      <c r="M50" t="s">
        <v>210</v>
      </c>
      <c r="N50" t="e">
        <f>VLOOKUP(M50,[1]輸出畜産物ピボット!$A$1:$B$73,2,FALSE)</f>
        <v>#N/A</v>
      </c>
      <c r="O50" t="s">
        <v>212</v>
      </c>
    </row>
    <row r="51" spans="11:16" ht="27">
      <c r="K51" s="92" t="s">
        <v>213</v>
      </c>
      <c r="L51" s="2" t="s">
        <v>214</v>
      </c>
      <c r="M51" t="s">
        <v>215</v>
      </c>
      <c r="N51" t="e">
        <f>VLOOKUP(M51,[1]輸出畜産物ピボット!$A$1:$B$73,2,FALSE)</f>
        <v>#N/A</v>
      </c>
      <c r="O51" t="s">
        <v>216</v>
      </c>
    </row>
    <row r="52" spans="11:16" ht="27">
      <c r="K52" s="92" t="s">
        <v>217</v>
      </c>
      <c r="L52" s="2" t="s">
        <v>218</v>
      </c>
      <c r="M52" t="s">
        <v>219</v>
      </c>
      <c r="N52" t="e">
        <f>VLOOKUP(M52,[1]輸出畜産物ピボット!$A$1:$B$73,2,FALSE)</f>
        <v>#N/A</v>
      </c>
      <c r="O52" t="s">
        <v>220</v>
      </c>
      <c r="P52" s="76" t="e">
        <f>SUM(N45:N53)</f>
        <v>#N/A</v>
      </c>
    </row>
    <row r="53" spans="11:16">
      <c r="K53" t="s">
        <v>221</v>
      </c>
      <c r="L53" s="8" t="s">
        <v>222</v>
      </c>
      <c r="M53" s="76" t="s">
        <v>223</v>
      </c>
      <c r="N53" t="e">
        <f>VLOOKUP(M53,[1]輸出畜産物ピボット!$A$1:$B$73,2,FALSE)</f>
        <v>#N/A</v>
      </c>
      <c r="O53" t="s">
        <v>224</v>
      </c>
    </row>
    <row r="54" spans="11:16">
      <c r="K54" t="s">
        <v>54</v>
      </c>
      <c r="L54" s="2" t="s">
        <v>225</v>
      </c>
      <c r="M54" t="s">
        <v>54</v>
      </c>
      <c r="N54">
        <f>VLOOKUP(M54,[1]輸出畜産物ピボット!$A$1:$B$73,2,FALSE)</f>
        <v>2123613.7400000002</v>
      </c>
      <c r="O54" t="s">
        <v>226</v>
      </c>
    </row>
    <row r="55" spans="11:16">
      <c r="K55" t="s">
        <v>55</v>
      </c>
      <c r="L55" s="2" t="s">
        <v>227</v>
      </c>
      <c r="M55" t="s">
        <v>55</v>
      </c>
      <c r="N55">
        <f>VLOOKUP(M55,[1]輸出畜産物ピボット!$A$1:$B$73,2,FALSE)</f>
        <v>3130</v>
      </c>
      <c r="O55" t="s">
        <v>228</v>
      </c>
    </row>
    <row r="56" spans="11:16">
      <c r="K56" t="s">
        <v>56</v>
      </c>
      <c r="L56" s="2" t="s">
        <v>229</v>
      </c>
      <c r="M56" s="76" t="s">
        <v>56</v>
      </c>
      <c r="N56">
        <f>VLOOKUP(M56,[1]輸出畜産物ピボット!$A$1:$B$73,2,FALSE)</f>
        <v>10452.300000000001</v>
      </c>
      <c r="O56" t="s">
        <v>230</v>
      </c>
    </row>
    <row r="57" spans="11:16">
      <c r="K57" t="s">
        <v>66</v>
      </c>
      <c r="L57" s="2" t="s">
        <v>231</v>
      </c>
      <c r="M57" t="s">
        <v>66</v>
      </c>
      <c r="N57">
        <f>VLOOKUP(M57,[1]輸出畜産物ピボット!$A$1:$B$73,2,FALSE)</f>
        <v>1480408</v>
      </c>
      <c r="O57" t="s">
        <v>232</v>
      </c>
    </row>
    <row r="58" spans="11:16">
      <c r="K58" t="s">
        <v>67</v>
      </c>
      <c r="L58" s="8" t="s">
        <v>233</v>
      </c>
      <c r="M58" t="s">
        <v>67</v>
      </c>
      <c r="N58">
        <f>VLOOKUP(M58,[1]輸出畜産物ピボット!$A$1:$B$73,2,FALSE)</f>
        <v>5354189</v>
      </c>
      <c r="O58" t="s">
        <v>234</v>
      </c>
    </row>
    <row r="59" spans="11:16">
      <c r="K59" t="s">
        <v>68</v>
      </c>
      <c r="L59" s="2" t="s">
        <v>235</v>
      </c>
      <c r="M59" t="s">
        <v>68</v>
      </c>
      <c r="N59" t="e">
        <f>VLOOKUP(M59,[1]輸出畜産物ピボット!$A$1:$B$73,2,FALSE)</f>
        <v>#N/A</v>
      </c>
      <c r="O59" t="s">
        <v>236</v>
      </c>
    </row>
    <row r="60" spans="11:16">
      <c r="K60" t="s">
        <v>69</v>
      </c>
      <c r="L60" s="2" t="s">
        <v>237</v>
      </c>
      <c r="M60" t="s">
        <v>69</v>
      </c>
      <c r="N60" t="e">
        <f>VLOOKUP(M60,[1]輸出畜産物ピボット!$A$1:$B$73,2,FALSE)</f>
        <v>#N/A</v>
      </c>
      <c r="O60" t="s">
        <v>238</v>
      </c>
      <c r="P60" s="76" t="e">
        <f>SUM(N54:N62)</f>
        <v>#N/A</v>
      </c>
    </row>
    <row r="61" spans="11:16">
      <c r="K61" t="s">
        <v>70</v>
      </c>
      <c r="L61" s="2" t="s">
        <v>239</v>
      </c>
      <c r="M61" t="s">
        <v>70</v>
      </c>
      <c r="N61" t="e">
        <f>VLOOKUP(M61,[1]輸出畜産物ピボット!$A$1:$B$73,2,FALSE)</f>
        <v>#N/A</v>
      </c>
      <c r="O61" t="s">
        <v>238</v>
      </c>
    </row>
    <row r="62" spans="11:16">
      <c r="K62" t="s">
        <v>71</v>
      </c>
      <c r="L62" s="8" t="s">
        <v>240</v>
      </c>
      <c r="M62" t="s">
        <v>241</v>
      </c>
      <c r="N62" t="e">
        <f>VLOOKUP(M62,[1]輸出畜産物ピボット!$A$1:$B$73,2,FALSE)</f>
        <v>#N/A</v>
      </c>
      <c r="O62" t="s">
        <v>242</v>
      </c>
    </row>
    <row r="63" spans="11:16">
      <c r="K63" t="s">
        <v>72</v>
      </c>
      <c r="L63" s="2" t="s">
        <v>243</v>
      </c>
      <c r="M63" t="s">
        <v>72</v>
      </c>
      <c r="N63" t="e">
        <f>VLOOKUP(M63,[1]輸出畜産物ピボット!$A$1:$B$73,2,FALSE)</f>
        <v>#N/A</v>
      </c>
      <c r="O63" t="s">
        <v>244</v>
      </c>
      <c r="P63" s="76" t="e">
        <f>SUM(N63:N65)</f>
        <v>#N/A</v>
      </c>
    </row>
    <row r="64" spans="11:16">
      <c r="K64" t="s">
        <v>245</v>
      </c>
      <c r="L64" s="2" t="s">
        <v>246</v>
      </c>
      <c r="M64" t="s">
        <v>245</v>
      </c>
      <c r="N64" t="e">
        <f>VLOOKUP(M64,[1]輸出畜産物ピボット!$A$1:$B$73,2,FALSE)</f>
        <v>#N/A</v>
      </c>
      <c r="O64" t="s">
        <v>247</v>
      </c>
    </row>
    <row r="65" spans="11:16">
      <c r="K65" t="s">
        <v>79</v>
      </c>
      <c r="L65" s="8" t="s">
        <v>248</v>
      </c>
      <c r="M65" t="s">
        <v>79</v>
      </c>
      <c r="N65" t="e">
        <f>VLOOKUP(M65,[1]輸出畜産物ピボット!$A$1:$B$73,2,FALSE)</f>
        <v>#N/A</v>
      </c>
      <c r="O65" t="s">
        <v>249</v>
      </c>
      <c r="P65" s="76" t="e">
        <f>SUM(N66:N67)</f>
        <v>#N/A</v>
      </c>
    </row>
    <row r="66" spans="11:16">
      <c r="K66" t="s">
        <v>80</v>
      </c>
      <c r="L66" s="2" t="s">
        <v>250</v>
      </c>
      <c r="M66" s="76" t="s">
        <v>80</v>
      </c>
      <c r="N66" t="e">
        <f>VLOOKUP(M66,[1]輸出畜産物ピボット!$A$1:$B$73,2,FALSE)</f>
        <v>#N/A</v>
      </c>
      <c r="O66" t="s">
        <v>251</v>
      </c>
    </row>
    <row r="67" spans="11:16">
      <c r="K67" t="s">
        <v>87</v>
      </c>
      <c r="L67" s="2" t="s">
        <v>252</v>
      </c>
      <c r="M67" t="s">
        <v>87</v>
      </c>
      <c r="N67" t="e">
        <f>VLOOKUP(M67,[1]輸出畜産物ピボット!$A$1:$B$73,2,FALSE)</f>
        <v>#N/A</v>
      </c>
      <c r="O67" t="s">
        <v>253</v>
      </c>
    </row>
    <row r="68" spans="11:16">
      <c r="K68" t="s">
        <v>88</v>
      </c>
      <c r="L68" s="8" t="s">
        <v>254</v>
      </c>
      <c r="M68" t="s">
        <v>88</v>
      </c>
      <c r="N68" t="e">
        <f>VLOOKUP(M68,[1]輸出畜産物ピボット!$A$1:$B$73,2,FALSE)</f>
        <v>#N/A</v>
      </c>
      <c r="O68" t="s">
        <v>255</v>
      </c>
      <c r="P68" s="76" t="e">
        <f>SUM(N68:N70)</f>
        <v>#N/A</v>
      </c>
    </row>
    <row r="69" spans="11:16">
      <c r="K69" t="s">
        <v>89</v>
      </c>
      <c r="L69" s="2" t="s">
        <v>256</v>
      </c>
      <c r="M69" t="s">
        <v>89</v>
      </c>
      <c r="N69" t="e">
        <f>VLOOKUP(M69,[1]輸出畜産物ピボット!$A$1:$B$73,2,FALSE)</f>
        <v>#N/A</v>
      </c>
      <c r="O69" t="s">
        <v>257</v>
      </c>
    </row>
    <row r="70" spans="11:16">
      <c r="K70" t="s">
        <v>90</v>
      </c>
      <c r="L70" s="2" t="s">
        <v>258</v>
      </c>
      <c r="M70" t="s">
        <v>90</v>
      </c>
      <c r="N70">
        <f>VLOOKUP(M70,[1]輸出畜産物ピボット!$A$1:$B$73,2,FALSE)</f>
        <v>502.1</v>
      </c>
      <c r="O70" t="s">
        <v>259</v>
      </c>
    </row>
    <row r="71" spans="11:16">
      <c r="K71" t="s">
        <v>91</v>
      </c>
      <c r="L71" s="2" t="s">
        <v>260</v>
      </c>
      <c r="M71" t="s">
        <v>91</v>
      </c>
      <c r="N71" t="e">
        <f>VLOOKUP(M71,[1]輸出畜産物ピボット!$A$1:$B$73,2,FALSE)</f>
        <v>#N/A</v>
      </c>
      <c r="O71" t="s">
        <v>259</v>
      </c>
    </row>
    <row r="72" spans="11:16">
      <c r="K72" t="s">
        <v>92</v>
      </c>
      <c r="L72" s="8" t="s">
        <v>261</v>
      </c>
      <c r="M72" t="s">
        <v>262</v>
      </c>
      <c r="N72" t="e">
        <f>VLOOKUP(M72,[1]輸出畜産物ピボット!$A$1:$B$73,2,FALSE)</f>
        <v>#N/A</v>
      </c>
    </row>
    <row r="73" spans="11:16">
      <c r="K73" t="s">
        <v>93</v>
      </c>
      <c r="L73" s="2" t="s">
        <v>263</v>
      </c>
      <c r="M73" t="s">
        <v>93</v>
      </c>
      <c r="N73" t="e">
        <f>VLOOKUP(M73,[1]輸出畜産物ピボット!$A$1:$B$73,2,FALSE)</f>
        <v>#N/A</v>
      </c>
    </row>
    <row r="74" spans="11:16">
      <c r="K74" t="s">
        <v>264</v>
      </c>
      <c r="L74" s="2" t="s">
        <v>47</v>
      </c>
      <c r="M74" t="s">
        <v>264</v>
      </c>
      <c r="N74" t="e">
        <f>VLOOKUP(M74,[1]輸出畜産物ピボット!$A$1:$B$73,2,FALSE)</f>
        <v>#N/A</v>
      </c>
    </row>
    <row r="75" spans="11:16">
      <c r="K75" t="s">
        <v>100</v>
      </c>
      <c r="L75" s="8" t="s">
        <v>49</v>
      </c>
      <c r="M75" t="s">
        <v>100</v>
      </c>
      <c r="N75">
        <f>VLOOKUP(M75,[1]輸出畜産物ピボット!$A$1:$B$73,2,FALSE)</f>
        <v>34175.200000000004</v>
      </c>
    </row>
    <row r="76" spans="11:16">
      <c r="K76" t="s">
        <v>101</v>
      </c>
      <c r="L76" s="2" t="s">
        <v>50</v>
      </c>
      <c r="M76" s="76" t="s">
        <v>101</v>
      </c>
      <c r="N76" t="e">
        <f>VLOOKUP(M76,[1]輸出畜産物ピボット!$A$1:$B$73,2,FALSE)</f>
        <v>#N/A</v>
      </c>
    </row>
    <row r="77" spans="11:16">
      <c r="K77" t="s">
        <v>102</v>
      </c>
      <c r="M77" t="s">
        <v>102</v>
      </c>
      <c r="N77">
        <f>VLOOKUP(M77,[1]輸出畜産物ピボット!$A$1:$B$73,2,FALSE)</f>
        <v>592</v>
      </c>
    </row>
    <row r="78" spans="11:16">
      <c r="K78" t="s">
        <v>114</v>
      </c>
      <c r="L78" s="8" t="s">
        <v>36</v>
      </c>
      <c r="M78" t="s">
        <v>114</v>
      </c>
      <c r="N78" t="e">
        <f>VLOOKUP(M78,[1]輸出畜産物ピボット!$A$1:$B$73,2,FALSE)</f>
        <v>#N/A</v>
      </c>
    </row>
    <row r="79" spans="11:16">
      <c r="K79" t="s">
        <v>115</v>
      </c>
      <c r="L79" s="2" t="s">
        <v>39</v>
      </c>
      <c r="M79" t="s">
        <v>115</v>
      </c>
      <c r="N79" t="e">
        <f>VLOOKUP(M79,[1]輸出畜産物ピボット!$A$1:$B$73,2,FALSE)</f>
        <v>#N/A</v>
      </c>
    </row>
    <row r="80" spans="11:16">
      <c r="K80" t="s">
        <v>116</v>
      </c>
      <c r="L80" s="2" t="s">
        <v>45</v>
      </c>
      <c r="M80" t="s">
        <v>116</v>
      </c>
      <c r="N80" t="e">
        <f>VLOOKUP(M80,[1]輸出畜産物ピボット!$A$1:$B$73,2,FALSE)</f>
        <v>#N/A</v>
      </c>
    </row>
    <row r="81" spans="11:14">
      <c r="K81" t="s">
        <v>265</v>
      </c>
      <c r="L81" s="2" t="s">
        <v>47</v>
      </c>
      <c r="M81" t="s">
        <v>266</v>
      </c>
      <c r="N81" t="e">
        <f>VLOOKUP(M81,[1]輸出畜産物ピボット!$A$1:$B$73,2,FALSE)</f>
        <v>#N/A</v>
      </c>
    </row>
    <row r="82" spans="11:14">
      <c r="K82" t="s">
        <v>267</v>
      </c>
      <c r="L82" s="8" t="s">
        <v>49</v>
      </c>
      <c r="M82" s="76" t="s">
        <v>268</v>
      </c>
      <c r="N82" t="e">
        <f>VLOOKUP(M82,[1]輸出畜産物ピボット!$A$1:$B$73,2,FALSE)</f>
        <v>#N/A</v>
      </c>
    </row>
    <row r="83" spans="11:14">
      <c r="L83" s="2" t="s">
        <v>50</v>
      </c>
      <c r="N83" t="e">
        <f>VLOOKUP(M83,[1]輸出畜産物ピボット!$A$1:$B$73,2,FALSE)</f>
        <v>#N/A</v>
      </c>
    </row>
    <row r="84" spans="11:14">
      <c r="K84" t="s">
        <v>123</v>
      </c>
      <c r="L84" s="8" t="s">
        <v>36</v>
      </c>
      <c r="M84" t="s">
        <v>269</v>
      </c>
      <c r="N84" t="e">
        <f>VLOOKUP(M84,[1]輸出畜産物ピボット!$A$1:$B$73,2,FALSE)</f>
        <v>#N/A</v>
      </c>
    </row>
    <row r="85" spans="11:14">
      <c r="K85" t="s">
        <v>124</v>
      </c>
      <c r="L85" s="2" t="s">
        <v>39</v>
      </c>
      <c r="M85" s="76" t="s">
        <v>270</v>
      </c>
      <c r="N85" t="e">
        <f>VLOOKUP(M85,[1]輸出畜産物ピボット!$A$1:$B$73,2,FALSE)</f>
        <v>#N/A</v>
      </c>
    </row>
    <row r="86" spans="11:14">
      <c r="K86" t="s">
        <v>271</v>
      </c>
      <c r="L86" s="2" t="s">
        <v>45</v>
      </c>
      <c r="M86" s="95" t="s">
        <v>272</v>
      </c>
      <c r="N86">
        <f>VLOOKUP(M86,[1]輸出畜産物ピボット!$A$1:$B$73,2,FALSE)</f>
        <v>307.80999999999995</v>
      </c>
    </row>
    <row r="87" spans="11:14">
      <c r="L87" s="2" t="s">
        <v>47</v>
      </c>
      <c r="M87" s="84" t="s">
        <v>273</v>
      </c>
      <c r="N87" t="e">
        <f>VLOOKUP(M87,[1]輸出畜産物ピボット!$A$1:$B$73,2,FALSE)</f>
        <v>#N/A</v>
      </c>
    </row>
    <row r="88" spans="11:14">
      <c r="L88" s="8" t="s">
        <v>49</v>
      </c>
      <c r="M88" s="84" t="s">
        <v>274</v>
      </c>
      <c r="N88">
        <f>VLOOKUP(M88,[1]輸出畜産物ピボット!$A$1:$B$73,2,FALSE)</f>
        <v>128085.15</v>
      </c>
    </row>
    <row r="89" spans="11:14">
      <c r="K89" t="s">
        <v>275</v>
      </c>
      <c r="L89" s="2" t="s">
        <v>50</v>
      </c>
      <c r="M89" t="s">
        <v>275</v>
      </c>
      <c r="N89" t="e">
        <f>VLOOKUP(M89,[1]輸出畜産物ピボット!$A$1:$B$73,2,FALSE)</f>
        <v>#N/A</v>
      </c>
    </row>
    <row r="90" spans="11:14">
      <c r="K90" t="s">
        <v>276</v>
      </c>
      <c r="L90" s="8" t="s">
        <v>36</v>
      </c>
      <c r="M90" t="s">
        <v>276</v>
      </c>
      <c r="N90" t="e">
        <f>VLOOKUP(M90,[1]輸出畜産物ピボット!$A$1:$B$73,2,FALSE)</f>
        <v>#N/A</v>
      </c>
    </row>
    <row r="91" spans="11:14">
      <c r="K91" t="s">
        <v>277</v>
      </c>
      <c r="L91" s="2" t="s">
        <v>39</v>
      </c>
      <c r="M91" s="76" t="s">
        <v>278</v>
      </c>
      <c r="N91" t="e">
        <f>VLOOKUP(M91,[1]輸出畜産物ピボット!$A$1:$B$73,2,FALSE)</f>
        <v>#N/A</v>
      </c>
    </row>
    <row r="92" spans="11:14">
      <c r="L92" s="2" t="s">
        <v>45</v>
      </c>
      <c r="N92" t="e">
        <f>VLOOKUP(M92,[1]輸出畜産物ピボット!$A$1:$B$73,2,FALSE)</f>
        <v>#N/A</v>
      </c>
    </row>
    <row r="93" spans="11:14">
      <c r="L93" s="2" t="s">
        <v>47</v>
      </c>
      <c r="M93" t="s">
        <v>132</v>
      </c>
      <c r="N93" t="e">
        <f>VLOOKUP(M93,[1]輸出畜産物ピボット!$A$1:$B$73,2,FALSE)</f>
        <v>#N/A</v>
      </c>
    </row>
    <row r="94" spans="11:14">
      <c r="L94" s="8" t="s">
        <v>49</v>
      </c>
    </row>
    <row r="95" spans="11:14">
      <c r="L95" s="2" t="s">
        <v>50</v>
      </c>
      <c r="M95" t="s">
        <v>111</v>
      </c>
      <c r="N95">
        <f>VLOOKUP(M95,[1]輸出畜産物ピボット!$A$1:$B$73,2,FALSE)</f>
        <v>22875.85</v>
      </c>
    </row>
    <row r="96" spans="11:14">
      <c r="L96" s="2">
        <v>1</v>
      </c>
      <c r="M96" t="s">
        <v>112</v>
      </c>
      <c r="N96">
        <f>VLOOKUP(M96,[1]輸出畜産物ピボット!$A$1:$B$73,2,FALSE)</f>
        <v>9.2200000000000006</v>
      </c>
    </row>
    <row r="97" spans="12:14">
      <c r="L97" s="8" t="s">
        <v>36</v>
      </c>
      <c r="M97" t="s">
        <v>279</v>
      </c>
      <c r="N97" t="e">
        <f>VLOOKUP(M97,[1]輸出畜産物ピボット!$A$1:$B$73,2,FALSE)</f>
        <v>#N/A</v>
      </c>
    </row>
    <row r="98" spans="12:14">
      <c r="L98" s="96" t="s">
        <v>280</v>
      </c>
      <c r="M98" t="s">
        <v>281</v>
      </c>
      <c r="N98">
        <f>VLOOKUP(M98,[1]輸出畜産物ピボット!$A$1:$B$73,2,FALSE)</f>
        <v>126207.49</v>
      </c>
    </row>
    <row r="99" spans="12:14">
      <c r="L99" s="2" t="s">
        <v>45</v>
      </c>
    </row>
    <row r="100" spans="12:14">
      <c r="L100" s="2" t="s">
        <v>47</v>
      </c>
    </row>
    <row r="101" spans="12:14">
      <c r="L101" s="8" t="s">
        <v>49</v>
      </c>
    </row>
    <row r="102" spans="12:14">
      <c r="L102" s="2" t="s">
        <v>50</v>
      </c>
    </row>
    <row r="103" spans="12:14">
      <c r="L103" s="8" t="s">
        <v>36</v>
      </c>
    </row>
    <row r="104" spans="12:14">
      <c r="L104" s="2" t="s">
        <v>39</v>
      </c>
    </row>
    <row r="105" spans="12:14">
      <c r="L105" s="2" t="s">
        <v>45</v>
      </c>
    </row>
    <row r="106" spans="12:14">
      <c r="L106" s="2" t="s">
        <v>47</v>
      </c>
    </row>
    <row r="107" spans="12:14">
      <c r="L107" s="8" t="s">
        <v>49</v>
      </c>
    </row>
    <row r="108" spans="12:14">
      <c r="L108" s="2" t="s">
        <v>50</v>
      </c>
    </row>
    <row r="109" spans="12:14">
      <c r="L109" s="8" t="s">
        <v>36</v>
      </c>
    </row>
    <row r="110" spans="12:14">
      <c r="L110" s="2" t="s">
        <v>39</v>
      </c>
    </row>
    <row r="111" spans="12:14">
      <c r="L111" s="2" t="s">
        <v>45</v>
      </c>
    </row>
    <row r="112" spans="12:14">
      <c r="L112" s="2" t="s">
        <v>47</v>
      </c>
    </row>
    <row r="113" spans="11:12">
      <c r="L113" s="8" t="s">
        <v>49</v>
      </c>
    </row>
    <row r="114" spans="11:12">
      <c r="L114" s="2" t="s">
        <v>50</v>
      </c>
    </row>
    <row r="115" spans="11:12">
      <c r="K115" t="s">
        <v>111</v>
      </c>
      <c r="L115" s="96" t="s">
        <v>282</v>
      </c>
    </row>
    <row r="116" spans="11:12">
      <c r="K116" t="s">
        <v>112</v>
      </c>
      <c r="L116" s="96" t="s">
        <v>283</v>
      </c>
    </row>
    <row r="117" spans="11:12">
      <c r="K117" t="s">
        <v>279</v>
      </c>
      <c r="L117" s="96" t="s">
        <v>284</v>
      </c>
    </row>
    <row r="118" spans="11:12">
      <c r="K118" t="s">
        <v>281</v>
      </c>
      <c r="L118" s="96" t="s">
        <v>285</v>
      </c>
    </row>
  </sheetData>
  <autoFilter ref="M2:O114" xr:uid="{00000000-0009-0000-0000-000001000000}"/>
  <mergeCells count="13">
    <mergeCell ref="A16:A17"/>
    <mergeCell ref="A1:F1"/>
    <mergeCell ref="G1:H1"/>
    <mergeCell ref="A2:A5"/>
    <mergeCell ref="A6:A11"/>
    <mergeCell ref="A12:A15"/>
    <mergeCell ref="B38:H38"/>
    <mergeCell ref="A18:A21"/>
    <mergeCell ref="A22:A25"/>
    <mergeCell ref="A26:A27"/>
    <mergeCell ref="A28:A29"/>
    <mergeCell ref="A30:A31"/>
    <mergeCell ref="B36:H36"/>
  </mergeCells>
  <phoneticPr fontId="4"/>
  <pageMargins left="0.78700000000000003" right="0.78700000000000003" top="0.98399999999999999" bottom="0.98399999999999999" header="0.51200000000000001" footer="0.51200000000000001"/>
  <pageSetup paperSize="9" scale="6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949191-921A-42A0-8ECD-BC106DB64B6E}">
  <sheetPr>
    <pageSetUpPr fitToPage="1"/>
  </sheetPr>
  <dimension ref="B2:F47"/>
  <sheetViews>
    <sheetView view="pageBreakPreview" zoomScaleNormal="100" zoomScaleSheetLayoutView="100" workbookViewId="0">
      <selection activeCell="D23" sqref="D23"/>
    </sheetView>
  </sheetViews>
  <sheetFormatPr defaultRowHeight="13.5"/>
  <cols>
    <col min="1" max="1" width="2.375" style="144" customWidth="1"/>
    <col min="2" max="2" width="30" style="144" customWidth="1"/>
    <col min="3" max="3" width="15.625" style="144" customWidth="1"/>
    <col min="4" max="4" width="17.75" style="144" customWidth="1"/>
    <col min="5" max="5" width="17.125" style="144" customWidth="1"/>
    <col min="6" max="16" width="9" style="144"/>
    <col min="17" max="17" width="9.375" style="144" customWidth="1"/>
    <col min="18" max="16384" width="9" style="144"/>
  </cols>
  <sheetData>
    <row r="2" spans="2:6" ht="18.75">
      <c r="B2" s="143" t="s">
        <v>428</v>
      </c>
      <c r="C2" s="143"/>
    </row>
    <row r="4" spans="2:6" ht="14.25" thickBot="1">
      <c r="E4" s="145" t="s">
        <v>353</v>
      </c>
    </row>
    <row r="5" spans="2:6" ht="18" thickBot="1">
      <c r="B5" s="146"/>
      <c r="C5" s="147" t="s">
        <v>354</v>
      </c>
      <c r="D5" s="148" t="s">
        <v>355</v>
      </c>
      <c r="E5" s="148" t="s">
        <v>356</v>
      </c>
    </row>
    <row r="6" spans="2:6" ht="14.25">
      <c r="B6" s="219" t="s">
        <v>357</v>
      </c>
      <c r="C6" s="149" t="s">
        <v>358</v>
      </c>
      <c r="D6" s="150" t="s">
        <v>359</v>
      </c>
      <c r="E6" s="151" t="s">
        <v>359</v>
      </c>
    </row>
    <row r="7" spans="2:6" ht="14.25">
      <c r="B7" s="220"/>
      <c r="C7" s="152" t="s">
        <v>360</v>
      </c>
      <c r="D7" s="153" t="s">
        <v>359</v>
      </c>
      <c r="E7" s="150" t="s">
        <v>359</v>
      </c>
    </row>
    <row r="8" spans="2:6" ht="14.25">
      <c r="B8" s="220"/>
      <c r="C8" s="154" t="s">
        <v>361</v>
      </c>
      <c r="D8" s="153" t="s">
        <v>359</v>
      </c>
      <c r="E8" s="155" t="s">
        <v>359</v>
      </c>
    </row>
    <row r="9" spans="2:6" ht="14.25">
      <c r="B9" s="220"/>
      <c r="C9" s="154" t="s">
        <v>362</v>
      </c>
      <c r="D9" s="153" t="s">
        <v>359</v>
      </c>
      <c r="E9" s="155" t="s">
        <v>359</v>
      </c>
    </row>
    <row r="10" spans="2:6" ht="14.25">
      <c r="B10" s="221"/>
      <c r="C10" s="154" t="s">
        <v>363</v>
      </c>
      <c r="D10" s="192" t="s">
        <v>359</v>
      </c>
      <c r="E10" s="156" t="s">
        <v>359</v>
      </c>
    </row>
    <row r="11" spans="2:6" ht="14.25">
      <c r="B11" s="222" t="s">
        <v>364</v>
      </c>
      <c r="C11" s="157" t="s">
        <v>365</v>
      </c>
      <c r="D11" s="158">
        <v>89</v>
      </c>
      <c r="E11" s="158" t="s">
        <v>359</v>
      </c>
    </row>
    <row r="12" spans="2:6" ht="14.25">
      <c r="B12" s="221"/>
      <c r="C12" s="159" t="s">
        <v>363</v>
      </c>
      <c r="D12" s="160" t="s">
        <v>397</v>
      </c>
      <c r="E12" s="161" t="s">
        <v>359</v>
      </c>
    </row>
    <row r="13" spans="2:6" ht="14.25">
      <c r="B13" s="162" t="s">
        <v>366</v>
      </c>
      <c r="C13" s="163"/>
      <c r="D13" s="160" t="s">
        <v>397</v>
      </c>
      <c r="E13" s="160" t="s">
        <v>359</v>
      </c>
    </row>
    <row r="14" spans="2:6" ht="14.25">
      <c r="B14" s="164" t="s">
        <v>367</v>
      </c>
      <c r="C14" s="165"/>
      <c r="D14" s="160" t="s">
        <v>359</v>
      </c>
      <c r="E14" s="166" t="s">
        <v>359</v>
      </c>
      <c r="F14" s="167"/>
    </row>
    <row r="15" spans="2:6" ht="15" thickBot="1">
      <c r="B15" s="168" t="s">
        <v>368</v>
      </c>
      <c r="C15" s="169"/>
      <c r="D15" s="170" t="s">
        <v>359</v>
      </c>
      <c r="E15" s="170" t="s">
        <v>359</v>
      </c>
    </row>
    <row r="16" spans="2:6" ht="14.25">
      <c r="B16" s="223" t="s">
        <v>369</v>
      </c>
      <c r="C16" s="149" t="s">
        <v>365</v>
      </c>
      <c r="D16" s="150">
        <v>2</v>
      </c>
      <c r="E16" s="173" t="s">
        <v>359</v>
      </c>
    </row>
    <row r="17" spans="2:5" ht="14.25">
      <c r="B17" s="224"/>
      <c r="C17" s="172" t="s">
        <v>370</v>
      </c>
      <c r="D17" s="153">
        <v>12</v>
      </c>
      <c r="E17" s="173" t="s">
        <v>359</v>
      </c>
    </row>
    <row r="18" spans="2:5" ht="14.25">
      <c r="B18" s="224"/>
      <c r="C18" s="172" t="s">
        <v>371</v>
      </c>
      <c r="D18" s="153" t="s">
        <v>359</v>
      </c>
      <c r="E18" s="173">
        <v>7</v>
      </c>
    </row>
    <row r="19" spans="2:5" ht="14.25">
      <c r="B19" s="225"/>
      <c r="C19" s="172" t="s">
        <v>361</v>
      </c>
      <c r="D19" s="153">
        <v>587</v>
      </c>
      <c r="E19" s="174" t="s">
        <v>359</v>
      </c>
    </row>
    <row r="20" spans="2:5" ht="14.25">
      <c r="B20" s="225"/>
      <c r="C20" s="172" t="s">
        <v>362</v>
      </c>
      <c r="D20" s="153" t="s">
        <v>359</v>
      </c>
      <c r="E20" s="174" t="s">
        <v>359</v>
      </c>
    </row>
    <row r="21" spans="2:5" ht="14.25">
      <c r="B21" s="225"/>
      <c r="C21" s="154" t="s">
        <v>363</v>
      </c>
      <c r="D21" s="153" t="s">
        <v>397</v>
      </c>
      <c r="E21" s="174" t="s">
        <v>359</v>
      </c>
    </row>
    <row r="22" spans="2:5" ht="15" thickBot="1">
      <c r="B22" s="175" t="s">
        <v>372</v>
      </c>
      <c r="C22" s="176"/>
      <c r="D22" s="170" t="s">
        <v>359</v>
      </c>
      <c r="E22" s="170" t="s">
        <v>359</v>
      </c>
    </row>
    <row r="23" spans="2:5" ht="15" thickBot="1">
      <c r="B23" s="177" t="s">
        <v>373</v>
      </c>
      <c r="C23" s="178"/>
      <c r="D23" s="179">
        <v>6</v>
      </c>
      <c r="E23" s="179">
        <v>3</v>
      </c>
    </row>
    <row r="24" spans="2:5" ht="14.25">
      <c r="B24" s="180" t="s">
        <v>374</v>
      </c>
      <c r="C24" s="163"/>
      <c r="D24" s="166" t="s">
        <v>359</v>
      </c>
      <c r="E24" s="160" t="s">
        <v>359</v>
      </c>
    </row>
    <row r="25" spans="2:5" ht="14.25">
      <c r="B25" s="164" t="s">
        <v>375</v>
      </c>
      <c r="C25" s="165"/>
      <c r="D25" s="166" t="s">
        <v>359</v>
      </c>
      <c r="E25" s="166" t="s">
        <v>359</v>
      </c>
    </row>
    <row r="26" spans="2:5" ht="14.25">
      <c r="B26" s="164" t="s">
        <v>376</v>
      </c>
      <c r="C26" s="165"/>
      <c r="D26" s="166" t="s">
        <v>359</v>
      </c>
      <c r="E26" s="166" t="s">
        <v>359</v>
      </c>
    </row>
    <row r="27" spans="2:5" ht="14.25">
      <c r="B27" s="164" t="s">
        <v>377</v>
      </c>
      <c r="C27" s="165"/>
      <c r="D27" s="166" t="s">
        <v>359</v>
      </c>
      <c r="E27" s="181" t="s">
        <v>359</v>
      </c>
    </row>
    <row r="28" spans="2:5" ht="14.25">
      <c r="B28" s="164" t="s">
        <v>378</v>
      </c>
      <c r="C28" s="165"/>
      <c r="D28" s="181" t="s">
        <v>359</v>
      </c>
      <c r="E28" s="181" t="s">
        <v>359</v>
      </c>
    </row>
    <row r="29" spans="2:5" ht="14.25">
      <c r="B29" s="164" t="s">
        <v>379</v>
      </c>
      <c r="C29" s="165"/>
      <c r="D29" s="166" t="s">
        <v>359</v>
      </c>
      <c r="E29" s="166" t="s">
        <v>359</v>
      </c>
    </row>
    <row r="30" spans="2:5" ht="14.25">
      <c r="B30" s="168" t="s">
        <v>380</v>
      </c>
      <c r="C30" s="169"/>
      <c r="D30" s="166" t="s">
        <v>359</v>
      </c>
      <c r="E30" s="166" t="s">
        <v>359</v>
      </c>
    </row>
    <row r="31" spans="2:5" ht="14.25">
      <c r="B31" s="164" t="s">
        <v>381</v>
      </c>
      <c r="C31" s="165"/>
      <c r="D31" s="166" t="s">
        <v>359</v>
      </c>
      <c r="E31" s="166" t="s">
        <v>359</v>
      </c>
    </row>
    <row r="32" spans="2:5" ht="15" thickBot="1">
      <c r="B32" s="175" t="s">
        <v>382</v>
      </c>
      <c r="C32" s="176"/>
      <c r="D32" s="171" t="s">
        <v>359</v>
      </c>
      <c r="E32" s="171" t="s">
        <v>359</v>
      </c>
    </row>
    <row r="33" spans="2:5" ht="14.25">
      <c r="B33" s="162" t="s">
        <v>383</v>
      </c>
      <c r="C33" s="182"/>
      <c r="D33" s="183">
        <v>26327</v>
      </c>
      <c r="E33" s="183" t="s">
        <v>359</v>
      </c>
    </row>
    <row r="34" spans="2:5" ht="15" thickBot="1">
      <c r="B34" s="184" t="s">
        <v>384</v>
      </c>
      <c r="C34" s="176"/>
      <c r="D34" s="185">
        <v>2954</v>
      </c>
      <c r="E34" s="186" t="s">
        <v>359</v>
      </c>
    </row>
    <row r="35" spans="2:5" ht="15" thickBot="1">
      <c r="B35" s="177" t="s">
        <v>385</v>
      </c>
      <c r="C35" s="187"/>
      <c r="D35" s="160" t="s">
        <v>359</v>
      </c>
      <c r="E35" s="188" t="s">
        <v>396</v>
      </c>
    </row>
    <row r="36" spans="2:5" ht="15" thickBot="1">
      <c r="B36" s="177" t="s">
        <v>386</v>
      </c>
      <c r="C36" s="178"/>
      <c r="D36" s="160" t="s">
        <v>359</v>
      </c>
      <c r="E36" s="160" t="s">
        <v>359</v>
      </c>
    </row>
    <row r="37" spans="2:5" ht="15" thickBot="1">
      <c r="B37" s="177" t="s">
        <v>387</v>
      </c>
      <c r="C37" s="178"/>
      <c r="D37" s="189"/>
      <c r="E37" s="179">
        <v>6795</v>
      </c>
    </row>
    <row r="38" spans="2:5" ht="14.25">
      <c r="B38" s="162" t="s">
        <v>388</v>
      </c>
      <c r="C38" s="190"/>
      <c r="D38" s="191">
        <v>692</v>
      </c>
      <c r="E38" s="160">
        <v>569</v>
      </c>
    </row>
    <row r="39" spans="2:5" ht="14.25">
      <c r="B39" s="164" t="s">
        <v>389</v>
      </c>
      <c r="C39" s="165"/>
      <c r="D39" s="166">
        <v>374</v>
      </c>
      <c r="E39" s="166">
        <v>353</v>
      </c>
    </row>
    <row r="40" spans="2:5" ht="14.25">
      <c r="B40" s="164" t="s">
        <v>390</v>
      </c>
      <c r="C40" s="165"/>
      <c r="D40" s="166" t="s">
        <v>359</v>
      </c>
      <c r="E40" s="166" t="s">
        <v>359</v>
      </c>
    </row>
    <row r="41" spans="2:5" ht="14.25">
      <c r="B41" s="164" t="s">
        <v>391</v>
      </c>
      <c r="C41" s="165"/>
      <c r="D41" s="166" t="s">
        <v>359</v>
      </c>
      <c r="E41" s="166" t="s">
        <v>359</v>
      </c>
    </row>
    <row r="42" spans="2:5" ht="15" thickBot="1">
      <c r="B42" s="168" t="s">
        <v>392</v>
      </c>
      <c r="C42" s="176"/>
      <c r="D42" s="170" t="s">
        <v>359</v>
      </c>
      <c r="E42" s="170" t="s">
        <v>359</v>
      </c>
    </row>
    <row r="43" spans="2:5" ht="15" thickBot="1">
      <c r="B43" s="177" t="s">
        <v>393</v>
      </c>
      <c r="C43" s="178"/>
      <c r="D43" s="170" t="s">
        <v>359</v>
      </c>
      <c r="E43" s="189"/>
    </row>
    <row r="44" spans="2:5">
      <c r="D44" s="167"/>
    </row>
    <row r="45" spans="2:5">
      <c r="B45" s="144" t="s">
        <v>394</v>
      </c>
    </row>
    <row r="46" spans="2:5">
      <c r="B46" s="144" t="s">
        <v>395</v>
      </c>
    </row>
    <row r="47" spans="2:5">
      <c r="B47" s="144" t="s">
        <v>398</v>
      </c>
    </row>
  </sheetData>
  <mergeCells count="3">
    <mergeCell ref="B6:B10"/>
    <mergeCell ref="B11:B12"/>
    <mergeCell ref="B16:B21"/>
  </mergeCells>
  <phoneticPr fontId="4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輸入畜産物 </vt:lpstr>
      <vt:lpstr>輸出畜産物 </vt:lpstr>
      <vt:lpstr>動物</vt:lpstr>
      <vt:lpstr>動物!Print_Area</vt:lpstr>
      <vt:lpstr>'輸出畜産物 '!Print_Area</vt:lpstr>
      <vt:lpstr>'輸入畜産物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2024-07-12T01:25:22Z</dcterms:created>
  <dcterms:modified xsi:type="dcterms:W3CDTF">2024-07-12T01:25:35Z</dcterms:modified>
</cp:coreProperties>
</file>