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C65BA5B8-2BCE-4CF2-8452-87353525A62D}" xr6:coauthVersionLast="47" xr6:coauthVersionMax="47" xr10:uidLastSave="{00000000-0000-0000-0000-000000000000}"/>
  <bookViews>
    <workbookView xWindow="-28920" yWindow="-120" windowWidth="29040" windowHeight="15720" tabRatio="680" activeTab="8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'１月'!$A$1:$L$53</definedName>
    <definedName name="_xlnm.Print_Area" localSheetId="1">'２月'!$A$1:$L$53</definedName>
    <definedName name="_xlnm.Print_Area" localSheetId="2">'３月'!$A$1:$N$53</definedName>
    <definedName name="_xlnm.Print_Area" localSheetId="3">'４月'!$A$1:$L$53</definedName>
    <definedName name="_xlnm.Print_Area" localSheetId="4">'５月'!$A$1:$L$53</definedName>
    <definedName name="_xlnm.Print_Area" localSheetId="5">'６月'!$A$1:$L$53</definedName>
    <definedName name="_xlnm.Print_Area" localSheetId="6">'７月'!$A$1:$L$53</definedName>
    <definedName name="_xlnm.Print_Area" localSheetId="7">'８月'!$A$1:$L$53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30" l="1"/>
  <c r="E48" i="30"/>
  <c r="H48" i="30"/>
  <c r="D49" i="30"/>
  <c r="E49" i="30"/>
  <c r="H49" i="30"/>
  <c r="D50" i="30"/>
  <c r="E50" i="30"/>
  <c r="F50" i="30"/>
  <c r="G50" i="30"/>
  <c r="H50" i="30"/>
  <c r="I50" i="30"/>
  <c r="C50" i="30"/>
  <c r="C49" i="30"/>
  <c r="C48" i="30"/>
  <c r="D50" i="29"/>
  <c r="E50" i="29"/>
  <c r="F50" i="29"/>
  <c r="G50" i="29"/>
  <c r="H50" i="29"/>
  <c r="I50" i="29"/>
  <c r="C50" i="29"/>
  <c r="D49" i="29"/>
  <c r="E49" i="29"/>
  <c r="H49" i="29"/>
  <c r="C49" i="29"/>
  <c r="D48" i="29"/>
  <c r="E48" i="29"/>
  <c r="H48" i="29"/>
  <c r="C48" i="29"/>
  <c r="D48" i="28"/>
  <c r="E48" i="28"/>
  <c r="H48" i="28"/>
  <c r="D49" i="28"/>
  <c r="E49" i="28"/>
  <c r="H49" i="28"/>
  <c r="D50" i="28"/>
  <c r="E50" i="28"/>
  <c r="F50" i="28"/>
  <c r="G50" i="28"/>
  <c r="H50" i="28"/>
  <c r="I50" i="28"/>
  <c r="C50" i="28"/>
  <c r="C49" i="28"/>
  <c r="C48" i="28"/>
  <c r="D50" i="27"/>
  <c r="E50" i="27"/>
  <c r="F50" i="27"/>
  <c r="G50" i="27"/>
  <c r="H50" i="27"/>
  <c r="I50" i="27"/>
  <c r="C50" i="27"/>
  <c r="D49" i="27"/>
  <c r="E49" i="27"/>
  <c r="H49" i="27"/>
  <c r="C49" i="27"/>
  <c r="D48" i="27"/>
  <c r="E48" i="27"/>
  <c r="H48" i="27"/>
  <c r="C48" i="27"/>
  <c r="D50" i="26"/>
  <c r="E50" i="26"/>
  <c r="F50" i="26"/>
  <c r="G50" i="26"/>
  <c r="H50" i="26"/>
  <c r="I50" i="26"/>
  <c r="C50" i="26"/>
  <c r="D49" i="26"/>
  <c r="E49" i="26"/>
  <c r="H49" i="26"/>
  <c r="C49" i="26"/>
  <c r="D48" i="26"/>
  <c r="E48" i="26"/>
  <c r="H48" i="26"/>
  <c r="C48" i="26"/>
  <c r="D50" i="25"/>
  <c r="E50" i="25"/>
  <c r="F50" i="25"/>
  <c r="G50" i="25"/>
  <c r="H50" i="25"/>
  <c r="I50" i="25"/>
  <c r="C50" i="25"/>
  <c r="D49" i="25"/>
  <c r="E49" i="25"/>
  <c r="H49" i="25"/>
  <c r="C49" i="25"/>
  <c r="D48" i="25"/>
  <c r="E48" i="25"/>
  <c r="H48" i="25"/>
  <c r="C48" i="25"/>
  <c r="D50" i="24"/>
  <c r="E50" i="24"/>
  <c r="F50" i="24"/>
  <c r="G50" i="24"/>
  <c r="H50" i="24"/>
  <c r="I50" i="24"/>
  <c r="C50" i="24"/>
  <c r="D49" i="24"/>
  <c r="E49" i="24"/>
  <c r="H49" i="24"/>
  <c r="C49" i="24"/>
  <c r="D48" i="24"/>
  <c r="E48" i="24"/>
  <c r="H48" i="24"/>
  <c r="C48" i="24"/>
  <c r="D50" i="23"/>
  <c r="E50" i="23"/>
  <c r="F50" i="23"/>
  <c r="G50" i="23"/>
  <c r="H50" i="23"/>
  <c r="I50" i="23"/>
  <c r="C50" i="23"/>
  <c r="D49" i="23"/>
  <c r="E49" i="23"/>
  <c r="F49" i="23"/>
  <c r="G49" i="23"/>
  <c r="H49" i="23"/>
  <c r="I49" i="23"/>
  <c r="C49" i="23"/>
  <c r="D48" i="23"/>
  <c r="E48" i="23"/>
  <c r="F48" i="23"/>
  <c r="G48" i="23"/>
  <c r="H48" i="23"/>
  <c r="I48" i="23"/>
  <c r="C48" i="23"/>
  <c r="F53" i="21"/>
  <c r="C53" i="22"/>
  <c r="F53" i="22"/>
  <c r="D50" i="22"/>
  <c r="E50" i="22"/>
  <c r="F50" i="22"/>
  <c r="G50" i="22"/>
  <c r="H50" i="22"/>
  <c r="I50" i="22"/>
  <c r="C50" i="22"/>
  <c r="D49" i="22"/>
  <c r="E49" i="22"/>
  <c r="F49" i="22"/>
  <c r="G49" i="22"/>
  <c r="H49" i="22"/>
  <c r="I49" i="22"/>
  <c r="C49" i="22"/>
  <c r="D48" i="22"/>
  <c r="E48" i="22"/>
  <c r="F48" i="22"/>
  <c r="G48" i="22"/>
  <c r="H48" i="22"/>
  <c r="I48" i="22"/>
  <c r="C48" i="22"/>
  <c r="D50" i="21"/>
  <c r="E50" i="21"/>
  <c r="F50" i="21"/>
  <c r="G50" i="21"/>
  <c r="H50" i="21"/>
  <c r="I50" i="21"/>
  <c r="C50" i="21"/>
  <c r="D49" i="21"/>
  <c r="E49" i="21"/>
  <c r="F49" i="21"/>
  <c r="G49" i="21"/>
  <c r="H49" i="21"/>
  <c r="I49" i="21"/>
  <c r="C49" i="21"/>
  <c r="D48" i="21"/>
  <c r="E48" i="21"/>
  <c r="F48" i="21"/>
  <c r="G48" i="21"/>
  <c r="H48" i="21"/>
  <c r="I48" i="21"/>
  <c r="C48" i="21"/>
  <c r="D50" i="20"/>
  <c r="E50" i="20"/>
  <c r="F50" i="20"/>
  <c r="G50" i="20"/>
  <c r="H50" i="20"/>
  <c r="I50" i="20"/>
  <c r="C50" i="20"/>
  <c r="D49" i="20"/>
  <c r="E49" i="20"/>
  <c r="F49" i="20"/>
  <c r="G49" i="20"/>
  <c r="H49" i="20"/>
  <c r="I49" i="20"/>
  <c r="C49" i="20"/>
  <c r="D48" i="20"/>
  <c r="E48" i="20"/>
  <c r="F48" i="20"/>
  <c r="G48" i="20"/>
  <c r="H48" i="20"/>
  <c r="I48" i="20"/>
  <c r="C48" i="20"/>
  <c r="I46" i="22"/>
  <c r="K44" i="20"/>
  <c r="K41" i="1"/>
  <c r="K38" i="1"/>
  <c r="K35" i="1"/>
  <c r="J35" i="1"/>
  <c r="J38" i="1"/>
  <c r="E44" i="1"/>
  <c r="E43" i="1"/>
  <c r="E42" i="1"/>
  <c r="D44" i="1"/>
  <c r="D43" i="1"/>
  <c r="D42" i="1"/>
  <c r="C44" i="1"/>
  <c r="C43" i="1"/>
  <c r="C42" i="1"/>
  <c r="C48" i="1" s="1"/>
  <c r="C45" i="1" l="1"/>
  <c r="C47" i="1" s="1"/>
  <c r="H52" i="30"/>
  <c r="M38" i="30"/>
  <c r="M35" i="30"/>
  <c r="M29" i="30"/>
  <c r="M23" i="30"/>
  <c r="M20" i="30"/>
  <c r="M17" i="30"/>
  <c r="M14" i="30"/>
  <c r="M11" i="30"/>
  <c r="B53" i="30"/>
  <c r="G47" i="30"/>
  <c r="B47" i="30"/>
  <c r="I46" i="30"/>
  <c r="G45" i="30"/>
  <c r="F45" i="30"/>
  <c r="F47" i="30" s="1"/>
  <c r="N44" i="30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H52" i="29"/>
  <c r="M38" i="29"/>
  <c r="M35" i="29"/>
  <c r="M29" i="29"/>
  <c r="M23" i="29"/>
  <c r="M20" i="29"/>
  <c r="M17" i="29"/>
  <c r="M14" i="29"/>
  <c r="M11" i="29"/>
  <c r="B53" i="29"/>
  <c r="H51" i="29"/>
  <c r="H53" i="29" s="1"/>
  <c r="B47" i="29"/>
  <c r="I46" i="29"/>
  <c r="H45" i="29"/>
  <c r="H47" i="29" s="1"/>
  <c r="N44" i="29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6" i="29"/>
  <c r="I5" i="29"/>
  <c r="I44" i="29" s="1"/>
  <c r="I4" i="29"/>
  <c r="I3" i="29"/>
  <c r="J5" i="29" s="1"/>
  <c r="H52" i="28"/>
  <c r="M38" i="28"/>
  <c r="M35" i="28"/>
  <c r="M29" i="28"/>
  <c r="M23" i="28"/>
  <c r="M20" i="28"/>
  <c r="M17" i="28"/>
  <c r="M14" i="28"/>
  <c r="M11" i="28"/>
  <c r="B53" i="28"/>
  <c r="B47" i="28"/>
  <c r="I46" i="28"/>
  <c r="G45" i="28"/>
  <c r="G47" i="28" s="1"/>
  <c r="F45" i="28"/>
  <c r="F47" i="28" s="1"/>
  <c r="N44" i="28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C43" i="28"/>
  <c r="H42" i="28"/>
  <c r="H51" i="28" s="1"/>
  <c r="G42" i="28"/>
  <c r="F42" i="28"/>
  <c r="E42" i="28"/>
  <c r="D42" i="28"/>
  <c r="C42" i="28"/>
  <c r="I41" i="28"/>
  <c r="I40" i="28"/>
  <c r="I39" i="28"/>
  <c r="J41" i="28" s="1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6" i="28"/>
  <c r="I5" i="28"/>
  <c r="I44" i="28" s="1"/>
  <c r="I4" i="28"/>
  <c r="I3" i="28"/>
  <c r="J5" i="28" s="1"/>
  <c r="H52" i="27"/>
  <c r="M38" i="27"/>
  <c r="M35" i="27"/>
  <c r="M29" i="27"/>
  <c r="M23" i="27"/>
  <c r="M20" i="27"/>
  <c r="M17" i="27"/>
  <c r="M14" i="27"/>
  <c r="M11" i="27"/>
  <c r="B53" i="27"/>
  <c r="B47" i="27"/>
  <c r="I46" i="27"/>
  <c r="N44" i="27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F45" i="27" s="1"/>
  <c r="F47" i="27" s="1"/>
  <c r="E42" i="27"/>
  <c r="D42" i="27"/>
  <c r="D51" i="27" s="1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6" i="27"/>
  <c r="I5" i="27"/>
  <c r="I44" i="27" s="1"/>
  <c r="I4" i="27"/>
  <c r="I3" i="27"/>
  <c r="J5" i="27" s="1"/>
  <c r="H52" i="26"/>
  <c r="M38" i="26"/>
  <c r="M35" i="26"/>
  <c r="M29" i="26"/>
  <c r="M26" i="26"/>
  <c r="M26" i="27" s="1"/>
  <c r="M26" i="28" s="1"/>
  <c r="M26" i="29" s="1"/>
  <c r="M26" i="30" s="1"/>
  <c r="M23" i="26"/>
  <c r="M20" i="26"/>
  <c r="M17" i="26"/>
  <c r="M14" i="26"/>
  <c r="M11" i="26"/>
  <c r="B53" i="26"/>
  <c r="B47" i="26"/>
  <c r="I46" i="26"/>
  <c r="H45" i="26"/>
  <c r="H47" i="26" s="1"/>
  <c r="F45" i="26"/>
  <c r="N44" i="26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I8" i="26"/>
  <c r="I7" i="26"/>
  <c r="I6" i="26"/>
  <c r="J8" i="26" s="1"/>
  <c r="I5" i="26"/>
  <c r="I44" i="26" s="1"/>
  <c r="I4" i="26"/>
  <c r="I3" i="26"/>
  <c r="J5" i="26" s="1"/>
  <c r="H52" i="25"/>
  <c r="M38" i="25"/>
  <c r="M35" i="25"/>
  <c r="M29" i="25"/>
  <c r="M26" i="25"/>
  <c r="M23" i="25"/>
  <c r="M20" i="25"/>
  <c r="M17" i="25"/>
  <c r="M14" i="25"/>
  <c r="M11" i="25"/>
  <c r="B53" i="25"/>
  <c r="B47" i="25"/>
  <c r="I46" i="25"/>
  <c r="C45" i="25"/>
  <c r="N44" i="25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D51" i="25" s="1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6" i="25"/>
  <c r="I5" i="25"/>
  <c r="I44" i="25" s="1"/>
  <c r="I4" i="25"/>
  <c r="I3" i="25"/>
  <c r="H52" i="24"/>
  <c r="G52" i="24"/>
  <c r="G52" i="25" s="1"/>
  <c r="G52" i="26" s="1"/>
  <c r="G52" i="27" s="1"/>
  <c r="G52" i="28" s="1"/>
  <c r="G52" i="29" s="1"/>
  <c r="G52" i="30" s="1"/>
  <c r="M38" i="24"/>
  <c r="M35" i="24"/>
  <c r="M29" i="24"/>
  <c r="M26" i="24"/>
  <c r="M23" i="24"/>
  <c r="M20" i="24"/>
  <c r="M17" i="24"/>
  <c r="M14" i="24"/>
  <c r="M11" i="24"/>
  <c r="C42" i="24"/>
  <c r="B53" i="24"/>
  <c r="B47" i="24"/>
  <c r="I46" i="24"/>
  <c r="H45" i="24"/>
  <c r="H47" i="24" s="1"/>
  <c r="N44" i="24"/>
  <c r="H44" i="24"/>
  <c r="G44" i="24"/>
  <c r="F44" i="24"/>
  <c r="E44" i="24"/>
  <c r="D44" i="24"/>
  <c r="C44" i="24"/>
  <c r="H43" i="24"/>
  <c r="G43" i="24"/>
  <c r="G49" i="24" s="1"/>
  <c r="F43" i="24"/>
  <c r="F49" i="24" s="1"/>
  <c r="E43" i="24"/>
  <c r="D43" i="24"/>
  <c r="C43" i="24"/>
  <c r="C45" i="24" s="1"/>
  <c r="H42" i="24"/>
  <c r="G42" i="24"/>
  <c r="F42" i="24"/>
  <c r="F48" i="24" s="1"/>
  <c r="E42" i="24"/>
  <c r="E51" i="24" s="1"/>
  <c r="D42" i="24"/>
  <c r="D51" i="24" s="1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I32" i="24"/>
  <c r="I31" i="24"/>
  <c r="I30" i="24"/>
  <c r="J32" i="24" s="1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6" i="24"/>
  <c r="I5" i="24"/>
  <c r="I44" i="24" s="1"/>
  <c r="I4" i="24"/>
  <c r="I3" i="24"/>
  <c r="J5" i="24" s="1"/>
  <c r="H52" i="23"/>
  <c r="G52" i="23"/>
  <c r="M38" i="23"/>
  <c r="M35" i="23"/>
  <c r="M32" i="23"/>
  <c r="M32" i="24" s="1"/>
  <c r="M32" i="25" s="1"/>
  <c r="M32" i="26" s="1"/>
  <c r="M32" i="27" s="1"/>
  <c r="M32" i="28" s="1"/>
  <c r="M32" i="29" s="1"/>
  <c r="M32" i="30" s="1"/>
  <c r="M29" i="23"/>
  <c r="M26" i="23"/>
  <c r="M23" i="23"/>
  <c r="M20" i="23"/>
  <c r="M17" i="23"/>
  <c r="M14" i="23"/>
  <c r="M11" i="23"/>
  <c r="B53" i="23"/>
  <c r="B47" i="23"/>
  <c r="I46" i="23"/>
  <c r="N44" i="23"/>
  <c r="H44" i="23"/>
  <c r="G44" i="23"/>
  <c r="F44" i="23"/>
  <c r="E44" i="23"/>
  <c r="D44" i="23"/>
  <c r="C44" i="23"/>
  <c r="H43" i="23"/>
  <c r="G43" i="23"/>
  <c r="F43" i="23"/>
  <c r="E43" i="23"/>
  <c r="D43" i="23"/>
  <c r="C43" i="23"/>
  <c r="H42" i="23"/>
  <c r="H51" i="23" s="1"/>
  <c r="H53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H52" i="22"/>
  <c r="G52" i="22"/>
  <c r="E52" i="22"/>
  <c r="E52" i="23" s="1"/>
  <c r="E52" i="24" s="1"/>
  <c r="E52" i="25" s="1"/>
  <c r="E52" i="26" s="1"/>
  <c r="E52" i="27" s="1"/>
  <c r="E52" i="28" s="1"/>
  <c r="E52" i="29" s="1"/>
  <c r="E52" i="30" s="1"/>
  <c r="D52" i="22"/>
  <c r="D52" i="23" s="1"/>
  <c r="D52" i="24" s="1"/>
  <c r="D52" i="25" s="1"/>
  <c r="D52" i="26" s="1"/>
  <c r="D52" i="27" s="1"/>
  <c r="D52" i="28" s="1"/>
  <c r="D52" i="29" s="1"/>
  <c r="D52" i="30" s="1"/>
  <c r="C52" i="22"/>
  <c r="C52" i="23" s="1"/>
  <c r="C52" i="24" s="1"/>
  <c r="C52" i="25" s="1"/>
  <c r="C52" i="26" s="1"/>
  <c r="C52" i="27" s="1"/>
  <c r="C52" i="28" s="1"/>
  <c r="C52" i="29" s="1"/>
  <c r="C52" i="30" s="1"/>
  <c r="M38" i="22"/>
  <c r="M35" i="22"/>
  <c r="M32" i="22"/>
  <c r="M29" i="22"/>
  <c r="M26" i="22"/>
  <c r="M23" i="22"/>
  <c r="M20" i="22"/>
  <c r="M17" i="22"/>
  <c r="M14" i="22"/>
  <c r="M11" i="22"/>
  <c r="B53" i="22"/>
  <c r="B47" i="22"/>
  <c r="G45" i="22"/>
  <c r="G47" i="22" s="1"/>
  <c r="F45" i="22"/>
  <c r="N44" i="22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H53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I5" i="22"/>
  <c r="I44" i="22" s="1"/>
  <c r="I4" i="22"/>
  <c r="I3" i="22"/>
  <c r="J5" i="22" s="1"/>
  <c r="H52" i="21"/>
  <c r="G52" i="21"/>
  <c r="E52" i="21"/>
  <c r="D52" i="21"/>
  <c r="C52" i="21"/>
  <c r="M38" i="21"/>
  <c r="M35" i="21"/>
  <c r="M32" i="21"/>
  <c r="M29" i="21"/>
  <c r="M26" i="21"/>
  <c r="M23" i="21"/>
  <c r="M20" i="21"/>
  <c r="M17" i="21"/>
  <c r="M14" i="21"/>
  <c r="M11" i="21"/>
  <c r="B53" i="21"/>
  <c r="B47" i="21"/>
  <c r="I46" i="21"/>
  <c r="F45" i="21"/>
  <c r="F47" i="21" s="1"/>
  <c r="N44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H53" i="21" s="1"/>
  <c r="G42" i="21"/>
  <c r="G51" i="21" s="1"/>
  <c r="F42" i="21"/>
  <c r="E42" i="2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6" i="21"/>
  <c r="I5" i="21"/>
  <c r="I44" i="21" s="1"/>
  <c r="I4" i="21"/>
  <c r="I3" i="21"/>
  <c r="M38" i="20"/>
  <c r="M35" i="20"/>
  <c r="M32" i="20"/>
  <c r="M29" i="20"/>
  <c r="M26" i="20"/>
  <c r="M23" i="20"/>
  <c r="M20" i="20"/>
  <c r="M17" i="20"/>
  <c r="M14" i="20"/>
  <c r="M11" i="20"/>
  <c r="M8" i="20"/>
  <c r="M8" i="21" s="1"/>
  <c r="M8" i="22" s="1"/>
  <c r="M5" i="20"/>
  <c r="M5" i="21" s="1"/>
  <c r="M5" i="22" s="1"/>
  <c r="M5" i="23" s="1"/>
  <c r="M5" i="24" s="1"/>
  <c r="M5" i="25" s="1"/>
  <c r="M5" i="26" s="1"/>
  <c r="M5" i="27" s="1"/>
  <c r="M5" i="28" s="1"/>
  <c r="M5" i="29" s="1"/>
  <c r="M5" i="30" s="1"/>
  <c r="K41" i="20"/>
  <c r="K41" i="21" s="1"/>
  <c r="K41" i="22" s="1"/>
  <c r="K41" i="23" s="1"/>
  <c r="K41" i="24" s="1"/>
  <c r="K41" i="25" s="1"/>
  <c r="K41" i="26" s="1"/>
  <c r="H52" i="20"/>
  <c r="G52" i="20"/>
  <c r="E52" i="20"/>
  <c r="D52" i="20"/>
  <c r="C52" i="20"/>
  <c r="B53" i="20"/>
  <c r="B47" i="20"/>
  <c r="I46" i="20"/>
  <c r="N44" i="20"/>
  <c r="H44" i="20"/>
  <c r="G44" i="20"/>
  <c r="F44" i="20"/>
  <c r="E44" i="20"/>
  <c r="D44" i="20"/>
  <c r="C44" i="20"/>
  <c r="H43" i="20"/>
  <c r="G43" i="20"/>
  <c r="F43" i="20"/>
  <c r="E43" i="20"/>
  <c r="D43" i="20"/>
  <c r="C43" i="20"/>
  <c r="H42" i="20"/>
  <c r="G42" i="20"/>
  <c r="F42" i="20"/>
  <c r="F45" i="20" s="1"/>
  <c r="F47" i="20" s="1"/>
  <c r="E42" i="20"/>
  <c r="D42" i="20"/>
  <c r="C42" i="20"/>
  <c r="I41" i="20"/>
  <c r="I40" i="20"/>
  <c r="I39" i="20"/>
  <c r="J41" i="20" s="1"/>
  <c r="J38" i="20"/>
  <c r="I38" i="20"/>
  <c r="I37" i="20"/>
  <c r="I36" i="20"/>
  <c r="I35" i="20"/>
  <c r="I34" i="20"/>
  <c r="I33" i="20"/>
  <c r="J35" i="20" s="1"/>
  <c r="I32" i="20"/>
  <c r="I31" i="20"/>
  <c r="I30" i="20"/>
  <c r="J32" i="20" s="1"/>
  <c r="I29" i="20"/>
  <c r="I28" i="20"/>
  <c r="I27" i="20"/>
  <c r="J29" i="20" s="1"/>
  <c r="I26" i="20"/>
  <c r="I25" i="20"/>
  <c r="I24" i="20"/>
  <c r="I23" i="20"/>
  <c r="I22" i="20"/>
  <c r="I21" i="20"/>
  <c r="J23" i="20" s="1"/>
  <c r="I20" i="20"/>
  <c r="I19" i="20"/>
  <c r="I18" i="20"/>
  <c r="I17" i="20"/>
  <c r="I16" i="20"/>
  <c r="J17" i="20" s="1"/>
  <c r="I15" i="20"/>
  <c r="I14" i="20"/>
  <c r="I13" i="20"/>
  <c r="I12" i="20"/>
  <c r="J14" i="20" s="1"/>
  <c r="I11" i="20"/>
  <c r="I10" i="20"/>
  <c r="I9" i="20"/>
  <c r="J11" i="20" s="1"/>
  <c r="L8" i="20"/>
  <c r="I8" i="20"/>
  <c r="I7" i="20"/>
  <c r="I6" i="20"/>
  <c r="J8" i="20" s="1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41" i="20" s="1"/>
  <c r="M41" i="21" s="1"/>
  <c r="M41" i="22" s="1"/>
  <c r="M41" i="23" s="1"/>
  <c r="M41" i="24" s="1"/>
  <c r="M41" i="25" s="1"/>
  <c r="M41" i="26" s="1"/>
  <c r="M41" i="27" s="1"/>
  <c r="M41" i="28" s="1"/>
  <c r="M41" i="29" s="1"/>
  <c r="M41" i="30" s="1"/>
  <c r="M38" i="1"/>
  <c r="M29" i="1"/>
  <c r="M26" i="1"/>
  <c r="M23" i="1"/>
  <c r="M20" i="1"/>
  <c r="M17" i="1"/>
  <c r="M14" i="1"/>
  <c r="M11" i="1"/>
  <c r="D52" i="1"/>
  <c r="E52" i="1"/>
  <c r="F52" i="1"/>
  <c r="F52" i="20" s="1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G52" i="1"/>
  <c r="H52" i="1"/>
  <c r="C52" i="1"/>
  <c r="I36" i="1"/>
  <c r="I29" i="1"/>
  <c r="I37" i="1"/>
  <c r="I46" i="1"/>
  <c r="K41" i="27" l="1"/>
  <c r="K41" i="28" s="1"/>
  <c r="K41" i="29" s="1"/>
  <c r="K41" i="30" s="1"/>
  <c r="G49" i="25"/>
  <c r="G49" i="26" s="1"/>
  <c r="G49" i="27" s="1"/>
  <c r="G49" i="28" s="1"/>
  <c r="G49" i="29" s="1"/>
  <c r="G49" i="30" s="1"/>
  <c r="F48" i="25"/>
  <c r="F48" i="26" s="1"/>
  <c r="F48" i="27" s="1"/>
  <c r="F48" i="28" s="1"/>
  <c r="F48" i="29" s="1"/>
  <c r="F48" i="30" s="1"/>
  <c r="J5" i="25"/>
  <c r="I43" i="25"/>
  <c r="F49" i="25"/>
  <c r="F49" i="26" s="1"/>
  <c r="F49" i="27" s="1"/>
  <c r="F49" i="28" s="1"/>
  <c r="F49" i="29" s="1"/>
  <c r="F49" i="30" s="1"/>
  <c r="J32" i="25"/>
  <c r="G48" i="24"/>
  <c r="G48" i="25" s="1"/>
  <c r="G48" i="26" s="1"/>
  <c r="G48" i="27" s="1"/>
  <c r="G48" i="28" s="1"/>
  <c r="G48" i="29" s="1"/>
  <c r="G48" i="30" s="1"/>
  <c r="F45" i="23"/>
  <c r="F47" i="23" s="1"/>
  <c r="J32" i="23"/>
  <c r="G45" i="23"/>
  <c r="C45" i="23"/>
  <c r="I42" i="23"/>
  <c r="J8" i="22"/>
  <c r="J5" i="21"/>
  <c r="J20" i="30"/>
  <c r="I43" i="29"/>
  <c r="E51" i="21"/>
  <c r="E53" i="21" s="1"/>
  <c r="I43" i="24"/>
  <c r="I49" i="24" s="1"/>
  <c r="I43" i="21"/>
  <c r="J20" i="25"/>
  <c r="I43" i="26"/>
  <c r="I43" i="28"/>
  <c r="J20" i="24"/>
  <c r="I43" i="27"/>
  <c r="J20" i="28"/>
  <c r="D53" i="24"/>
  <c r="E53" i="24"/>
  <c r="E53" i="26"/>
  <c r="I52" i="22"/>
  <c r="I52" i="26"/>
  <c r="I52" i="30"/>
  <c r="I52" i="24"/>
  <c r="I52" i="23"/>
  <c r="I52" i="25"/>
  <c r="I52" i="28"/>
  <c r="I52" i="27"/>
  <c r="I52" i="29"/>
  <c r="I52" i="21"/>
  <c r="J26" i="20"/>
  <c r="I43" i="20"/>
  <c r="D51" i="20"/>
  <c r="D53" i="20" s="1"/>
  <c r="C45" i="20"/>
  <c r="J20" i="20"/>
  <c r="J44" i="20" s="1"/>
  <c r="L41" i="30"/>
  <c r="M8" i="23"/>
  <c r="M8" i="24" s="1"/>
  <c r="M8" i="25" s="1"/>
  <c r="M8" i="26" s="1"/>
  <c r="M44" i="22"/>
  <c r="M44" i="21"/>
  <c r="M44" i="23"/>
  <c r="C47" i="30"/>
  <c r="J44" i="30"/>
  <c r="D51" i="30"/>
  <c r="D53" i="30" s="1"/>
  <c r="E51" i="30"/>
  <c r="E53" i="30" s="1"/>
  <c r="I42" i="30"/>
  <c r="H51" i="30"/>
  <c r="H53" i="30" s="1"/>
  <c r="I43" i="30"/>
  <c r="D45" i="30"/>
  <c r="D47" i="30" s="1"/>
  <c r="E45" i="30"/>
  <c r="E47" i="30" s="1"/>
  <c r="C47" i="29"/>
  <c r="J44" i="29"/>
  <c r="D51" i="29"/>
  <c r="D53" i="29" s="1"/>
  <c r="E51" i="29"/>
  <c r="E53" i="29" s="1"/>
  <c r="F45" i="29"/>
  <c r="F47" i="29" s="1"/>
  <c r="I42" i="29"/>
  <c r="D45" i="29"/>
  <c r="D47" i="29" s="1"/>
  <c r="E45" i="29"/>
  <c r="E47" i="29" s="1"/>
  <c r="H53" i="28"/>
  <c r="C47" i="28"/>
  <c r="D51" i="28"/>
  <c r="D53" i="28" s="1"/>
  <c r="E51" i="28"/>
  <c r="E53" i="28" s="1"/>
  <c r="J8" i="28"/>
  <c r="H45" i="28"/>
  <c r="H47" i="28" s="1"/>
  <c r="I42" i="28"/>
  <c r="D45" i="28"/>
  <c r="D47" i="28" s="1"/>
  <c r="E45" i="28"/>
  <c r="E47" i="28" s="1"/>
  <c r="L41" i="27"/>
  <c r="D53" i="27"/>
  <c r="H51" i="27"/>
  <c r="H53" i="27" s="1"/>
  <c r="C47" i="27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J44" i="26"/>
  <c r="H51" i="26"/>
  <c r="H53" i="26" s="1"/>
  <c r="D51" i="26"/>
  <c r="D53" i="26" s="1"/>
  <c r="I42" i="26"/>
  <c r="G45" i="26"/>
  <c r="G47" i="26" s="1"/>
  <c r="D45" i="26"/>
  <c r="E45" i="26"/>
  <c r="E47" i="26" s="1"/>
  <c r="D53" i="25"/>
  <c r="E51" i="25"/>
  <c r="E53" i="25" s="1"/>
  <c r="C51" i="25"/>
  <c r="H51" i="25"/>
  <c r="H53" i="25" s="1"/>
  <c r="I42" i="25"/>
  <c r="G45" i="25"/>
  <c r="J8" i="25"/>
  <c r="H45" i="25"/>
  <c r="H47" i="25" s="1"/>
  <c r="F45" i="25"/>
  <c r="D45" i="25"/>
  <c r="D47" i="25" s="1"/>
  <c r="E45" i="25"/>
  <c r="E47" i="25" s="1"/>
  <c r="C47" i="24"/>
  <c r="F51" i="24"/>
  <c r="F53" i="24" s="1"/>
  <c r="H51" i="24"/>
  <c r="H53" i="24" s="1"/>
  <c r="J44" i="24"/>
  <c r="C51" i="24"/>
  <c r="F45" i="24"/>
  <c r="I42" i="24"/>
  <c r="I48" i="24" s="1"/>
  <c r="G45" i="24"/>
  <c r="G47" i="24" s="1"/>
  <c r="D45" i="24"/>
  <c r="E45" i="24"/>
  <c r="E47" i="24" s="1"/>
  <c r="G51" i="23"/>
  <c r="D51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F51" i="22"/>
  <c r="J44" i="22"/>
  <c r="G51" i="22"/>
  <c r="D51" i="22"/>
  <c r="E51" i="22"/>
  <c r="E53" i="22" s="1"/>
  <c r="H45" i="22"/>
  <c r="H47" i="22" s="1"/>
  <c r="I42" i="22"/>
  <c r="D45" i="22"/>
  <c r="E45" i="22"/>
  <c r="E47" i="22" s="1"/>
  <c r="C47" i="21"/>
  <c r="F51" i="21"/>
  <c r="J44" i="21"/>
  <c r="K44" i="21" s="1"/>
  <c r="D51" i="21"/>
  <c r="D53" i="21" s="1"/>
  <c r="I42" i="21"/>
  <c r="G45" i="21"/>
  <c r="J8" i="21"/>
  <c r="H45" i="21"/>
  <c r="H47" i="21" s="1"/>
  <c r="D45" i="21"/>
  <c r="D47" i="21" s="1"/>
  <c r="E45" i="21"/>
  <c r="E47" i="21" s="1"/>
  <c r="M44" i="20"/>
  <c r="I52" i="20"/>
  <c r="C51" i="20"/>
  <c r="E51" i="20"/>
  <c r="E53" i="20" s="1"/>
  <c r="G51" i="20"/>
  <c r="H51" i="20"/>
  <c r="H53" i="20" s="1"/>
  <c r="F51" i="20"/>
  <c r="F53" i="20" s="1"/>
  <c r="I42" i="20"/>
  <c r="G45" i="20"/>
  <c r="H45" i="20"/>
  <c r="H47" i="20" s="1"/>
  <c r="D45" i="20"/>
  <c r="D47" i="20" s="1"/>
  <c r="E45" i="20"/>
  <c r="E47" i="20" s="1"/>
  <c r="M44" i="1"/>
  <c r="I52" i="1"/>
  <c r="J32" i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L41" i="28" l="1"/>
  <c r="L41" i="29"/>
  <c r="G51" i="27"/>
  <c r="G53" i="27" s="1"/>
  <c r="G51" i="30"/>
  <c r="G53" i="30" s="1"/>
  <c r="G51" i="29"/>
  <c r="G53" i="29" s="1"/>
  <c r="G51" i="25"/>
  <c r="G53" i="25" s="1"/>
  <c r="G51" i="28"/>
  <c r="G53" i="28" s="1"/>
  <c r="F51" i="30"/>
  <c r="F53" i="30" s="1"/>
  <c r="F51" i="26"/>
  <c r="F53" i="26" s="1"/>
  <c r="I49" i="25"/>
  <c r="I49" i="26" s="1"/>
  <c r="I49" i="27" s="1"/>
  <c r="I49" i="28" s="1"/>
  <c r="I49" i="29" s="1"/>
  <c r="I49" i="30" s="1"/>
  <c r="F51" i="25"/>
  <c r="F53" i="25" s="1"/>
  <c r="F51" i="29"/>
  <c r="F53" i="29" s="1"/>
  <c r="F51" i="28"/>
  <c r="F53" i="28" s="1"/>
  <c r="F51" i="27"/>
  <c r="F53" i="27" s="1"/>
  <c r="I48" i="25"/>
  <c r="I48" i="26" s="1"/>
  <c r="I48" i="27" s="1"/>
  <c r="I48" i="28" s="1"/>
  <c r="I48" i="29" s="1"/>
  <c r="I48" i="30" s="1"/>
  <c r="G51" i="26"/>
  <c r="G53" i="26" s="1"/>
  <c r="G51" i="24"/>
  <c r="G53" i="24" s="1"/>
  <c r="K44" i="22"/>
  <c r="I45" i="25"/>
  <c r="I47" i="25" s="1"/>
  <c r="M44" i="25"/>
  <c r="C51" i="1"/>
  <c r="I45" i="20"/>
  <c r="I47" i="20" s="1"/>
  <c r="K32" i="1"/>
  <c r="K32" i="20" s="1"/>
  <c r="L44" i="21"/>
  <c r="L35" i="1"/>
  <c r="K35" i="20"/>
  <c r="M44" i="26"/>
  <c r="M8" i="27"/>
  <c r="M44" i="24"/>
  <c r="L44" i="22"/>
  <c r="C51" i="30"/>
  <c r="I45" i="30"/>
  <c r="I47" i="30" s="1"/>
  <c r="I45" i="29"/>
  <c r="I47" i="29" s="1"/>
  <c r="C51" i="29"/>
  <c r="I45" i="28"/>
  <c r="I47" i="28" s="1"/>
  <c r="C51" i="28"/>
  <c r="J44" i="28"/>
  <c r="C51" i="27"/>
  <c r="J44" i="27"/>
  <c r="I45" i="27"/>
  <c r="I47" i="27" s="1"/>
  <c r="C51" i="26"/>
  <c r="I45" i="26"/>
  <c r="I47" i="26" s="1"/>
  <c r="C53" i="25"/>
  <c r="J44" i="25"/>
  <c r="C53" i="24"/>
  <c r="I51" i="24"/>
  <c r="I53" i="24" s="1"/>
  <c r="I45" i="24"/>
  <c r="I47" i="24" s="1"/>
  <c r="C51" i="23"/>
  <c r="J44" i="23"/>
  <c r="I45" i="23"/>
  <c r="I47" i="23" s="1"/>
  <c r="C51" i="22"/>
  <c r="I45" i="22"/>
  <c r="I47" i="22" s="1"/>
  <c r="C51" i="21"/>
  <c r="I45" i="21"/>
  <c r="L44" i="20"/>
  <c r="I51" i="20"/>
  <c r="I53" i="20" s="1"/>
  <c r="I44" i="1"/>
  <c r="I43" i="1"/>
  <c r="I42" i="1"/>
  <c r="J29" i="1"/>
  <c r="J11" i="1"/>
  <c r="J23" i="1"/>
  <c r="J14" i="1"/>
  <c r="J5" i="1"/>
  <c r="K5" i="1" s="1"/>
  <c r="G36" i="19"/>
  <c r="I34" i="19"/>
  <c r="I33" i="19"/>
  <c r="I35" i="19"/>
  <c r="F37" i="19"/>
  <c r="D38" i="19"/>
  <c r="E37" i="19"/>
  <c r="H38" i="19"/>
  <c r="C36" i="19"/>
  <c r="G38" i="19"/>
  <c r="J20" i="1"/>
  <c r="J17" i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J26" i="1"/>
  <c r="J8" i="1"/>
  <c r="K8" i="1" s="1"/>
  <c r="F51" i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I51" i="25" l="1"/>
  <c r="I53" i="25" s="1"/>
  <c r="K44" i="23"/>
  <c r="K44" i="24" s="1"/>
  <c r="K44" i="25" s="1"/>
  <c r="K44" i="26" s="1"/>
  <c r="K44" i="27" s="1"/>
  <c r="K44" i="28" s="1"/>
  <c r="K44" i="29" s="1"/>
  <c r="K44" i="30" s="1"/>
  <c r="K29" i="1"/>
  <c r="K29" i="20" s="1"/>
  <c r="K20" i="1"/>
  <c r="K20" i="20" s="1"/>
  <c r="K17" i="1"/>
  <c r="K17" i="20" s="1"/>
  <c r="K14" i="1"/>
  <c r="K14" i="20" s="1"/>
  <c r="K26" i="1"/>
  <c r="K26" i="20" s="1"/>
  <c r="K23" i="1"/>
  <c r="K23" i="20" s="1"/>
  <c r="L8" i="1"/>
  <c r="K8" i="20"/>
  <c r="K8" i="21" s="1"/>
  <c r="K11" i="1"/>
  <c r="K11" i="20" s="1"/>
  <c r="L5" i="1"/>
  <c r="K5" i="20"/>
  <c r="J44" i="1"/>
  <c r="K44" i="1" s="1"/>
  <c r="L44" i="1" s="1"/>
  <c r="K32" i="21"/>
  <c r="L32" i="1"/>
  <c r="K35" i="21"/>
  <c r="L35" i="20"/>
  <c r="K38" i="21"/>
  <c r="L38" i="20"/>
  <c r="M8" i="28"/>
  <c r="M44" i="27"/>
  <c r="I51" i="30"/>
  <c r="I53" i="30" s="1"/>
  <c r="C53" i="30"/>
  <c r="C53" i="29"/>
  <c r="I51" i="29"/>
  <c r="I53" i="29" s="1"/>
  <c r="I51" i="28"/>
  <c r="I53" i="28" s="1"/>
  <c r="C53" i="28"/>
  <c r="I51" i="27"/>
  <c r="I53" i="27" s="1"/>
  <c r="C53" i="27"/>
  <c r="C53" i="26"/>
  <c r="I51" i="26"/>
  <c r="I53" i="26" s="1"/>
  <c r="I51" i="23"/>
  <c r="I53" i="23" s="1"/>
  <c r="C53" i="23"/>
  <c r="I51" i="22"/>
  <c r="I53" i="22" s="1"/>
  <c r="I51" i="21"/>
  <c r="I53" i="21" s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J5" i="19"/>
  <c r="L44" i="26" l="1"/>
  <c r="L44" i="24"/>
  <c r="L44" i="25"/>
  <c r="L44" i="23"/>
  <c r="K14" i="21"/>
  <c r="L14" i="20"/>
  <c r="L14" i="1"/>
  <c r="L17" i="1"/>
  <c r="K11" i="21"/>
  <c r="L11" i="20"/>
  <c r="L8" i="21"/>
  <c r="K8" i="22"/>
  <c r="K23" i="21"/>
  <c r="L23" i="20"/>
  <c r="K20" i="21"/>
  <c r="L20" i="20"/>
  <c r="L23" i="1"/>
  <c r="L20" i="1"/>
  <c r="L11" i="1"/>
  <c r="K29" i="21"/>
  <c r="L29" i="20"/>
  <c r="K17" i="21"/>
  <c r="L17" i="20"/>
  <c r="K26" i="21"/>
  <c r="L26" i="20"/>
  <c r="L26" i="1"/>
  <c r="L29" i="1"/>
  <c r="K5" i="21"/>
  <c r="K32" i="22"/>
  <c r="K35" i="22"/>
  <c r="L35" i="21"/>
  <c r="K38" i="22"/>
  <c r="L38" i="21"/>
  <c r="L44" i="27"/>
  <c r="M44" i="28"/>
  <c r="M8" i="29"/>
  <c r="L35" i="19"/>
  <c r="J38" i="19"/>
  <c r="L38" i="19" s="1"/>
  <c r="C41" i="19"/>
  <c r="I39" i="19"/>
  <c r="I41" i="19" s="1"/>
  <c r="L32" i="19"/>
  <c r="I51" i="1"/>
  <c r="L5" i="19"/>
  <c r="K29" i="22" l="1"/>
  <c r="L29" i="21"/>
  <c r="K11" i="22"/>
  <c r="L11" i="21"/>
  <c r="K20" i="22"/>
  <c r="L20" i="21"/>
  <c r="K8" i="23"/>
  <c r="K26" i="22"/>
  <c r="L26" i="21"/>
  <c r="K17" i="22"/>
  <c r="L17" i="21"/>
  <c r="K23" i="22"/>
  <c r="L23" i="21"/>
  <c r="K14" i="22"/>
  <c r="L14" i="21"/>
  <c r="K5" i="22"/>
  <c r="K32" i="23"/>
  <c r="L32" i="22"/>
  <c r="K35" i="23"/>
  <c r="L35" i="22"/>
  <c r="K38" i="23"/>
  <c r="L38" i="22"/>
  <c r="M8" i="30"/>
  <c r="M44" i="30" s="1"/>
  <c r="M44" i="29"/>
  <c r="L44" i="28"/>
  <c r="L44" i="30" l="1"/>
  <c r="K14" i="23"/>
  <c r="L14" i="22"/>
  <c r="K17" i="23"/>
  <c r="L17" i="22"/>
  <c r="K11" i="23"/>
  <c r="L11" i="22"/>
  <c r="K23" i="23"/>
  <c r="L23" i="22"/>
  <c r="K20" i="23"/>
  <c r="L20" i="22"/>
  <c r="K8" i="24"/>
  <c r="K26" i="23"/>
  <c r="L26" i="22"/>
  <c r="K29" i="23"/>
  <c r="L29" i="22"/>
  <c r="K5" i="23"/>
  <c r="K32" i="24"/>
  <c r="L32" i="23"/>
  <c r="K35" i="24"/>
  <c r="L35" i="23"/>
  <c r="K38" i="24"/>
  <c r="L38" i="23"/>
  <c r="L44" i="29"/>
  <c r="K29" i="24" l="1"/>
  <c r="L29" i="23"/>
  <c r="K23" i="24"/>
  <c r="L23" i="23"/>
  <c r="L8" i="24"/>
  <c r="K8" i="25"/>
  <c r="K17" i="24"/>
  <c r="L17" i="23"/>
  <c r="K11" i="24"/>
  <c r="L11" i="23"/>
  <c r="K26" i="24"/>
  <c r="L26" i="23"/>
  <c r="K20" i="24"/>
  <c r="L20" i="23"/>
  <c r="K14" i="24"/>
  <c r="L14" i="23"/>
  <c r="K5" i="24"/>
  <c r="K32" i="25"/>
  <c r="L32" i="24"/>
  <c r="K35" i="25"/>
  <c r="L35" i="24"/>
  <c r="K38" i="25"/>
  <c r="L38" i="24"/>
  <c r="K14" i="25" l="1"/>
  <c r="L14" i="24"/>
  <c r="K26" i="25"/>
  <c r="L26" i="24"/>
  <c r="K23" i="25"/>
  <c r="L23" i="24"/>
  <c r="K17" i="25"/>
  <c r="L17" i="24"/>
  <c r="K8" i="26"/>
  <c r="L8" i="25"/>
  <c r="K20" i="25"/>
  <c r="L20" i="24"/>
  <c r="K11" i="25"/>
  <c r="L11" i="24"/>
  <c r="K29" i="25"/>
  <c r="L29" i="24"/>
  <c r="K5" i="25"/>
  <c r="L5" i="24"/>
  <c r="K32" i="26"/>
  <c r="L32" i="25"/>
  <c r="K35" i="26"/>
  <c r="L35" i="25"/>
  <c r="K38" i="26"/>
  <c r="L38" i="25"/>
  <c r="K17" i="26" l="1"/>
  <c r="L17" i="25"/>
  <c r="K11" i="26"/>
  <c r="L11" i="25"/>
  <c r="K26" i="26"/>
  <c r="L26" i="25"/>
  <c r="K29" i="26"/>
  <c r="L29" i="25"/>
  <c r="K23" i="26"/>
  <c r="L23" i="25"/>
  <c r="K20" i="26"/>
  <c r="L20" i="25"/>
  <c r="K8" i="27"/>
  <c r="L8" i="26"/>
  <c r="K14" i="26"/>
  <c r="L14" i="25"/>
  <c r="K5" i="26"/>
  <c r="L5" i="25"/>
  <c r="K32" i="27"/>
  <c r="L32" i="26"/>
  <c r="K35" i="27"/>
  <c r="L35" i="26"/>
  <c r="K38" i="27"/>
  <c r="L38" i="26"/>
  <c r="K8" i="28" l="1"/>
  <c r="L8" i="27"/>
  <c r="K26" i="27"/>
  <c r="K14" i="27"/>
  <c r="L14" i="26"/>
  <c r="K29" i="27"/>
  <c r="L29" i="26"/>
  <c r="K20" i="27"/>
  <c r="L20" i="26"/>
  <c r="K11" i="27"/>
  <c r="L11" i="26"/>
  <c r="K23" i="27"/>
  <c r="L23" i="26"/>
  <c r="K17" i="27"/>
  <c r="L17" i="26"/>
  <c r="K5" i="27"/>
  <c r="L5" i="26"/>
  <c r="K32" i="28"/>
  <c r="L32" i="27"/>
  <c r="K35" i="28"/>
  <c r="L35" i="27"/>
  <c r="K38" i="28"/>
  <c r="L38" i="27"/>
  <c r="K17" i="28" l="1"/>
  <c r="L17" i="27"/>
  <c r="K14" i="28"/>
  <c r="L14" i="27"/>
  <c r="K23" i="28"/>
  <c r="L23" i="27"/>
  <c r="K29" i="28"/>
  <c r="L29" i="27"/>
  <c r="K26" i="28"/>
  <c r="K11" i="28"/>
  <c r="L11" i="27"/>
  <c r="K20" i="28"/>
  <c r="L20" i="27"/>
  <c r="K8" i="29"/>
  <c r="L8" i="28"/>
  <c r="K5" i="28"/>
  <c r="L5" i="27"/>
  <c r="K32" i="29"/>
  <c r="L32" i="28"/>
  <c r="K35" i="29"/>
  <c r="L35" i="28"/>
  <c r="K38" i="29"/>
  <c r="L38" i="28"/>
  <c r="K23" i="29" l="1"/>
  <c r="L23" i="28"/>
  <c r="K20" i="29"/>
  <c r="L20" i="28"/>
  <c r="K11" i="29"/>
  <c r="L11" i="28"/>
  <c r="K14" i="29"/>
  <c r="L14" i="28"/>
  <c r="K8" i="30"/>
  <c r="L8" i="30" s="1"/>
  <c r="L8" i="29"/>
  <c r="K29" i="29"/>
  <c r="L29" i="28"/>
  <c r="K26" i="29"/>
  <c r="L26" i="28"/>
  <c r="K17" i="29"/>
  <c r="L17" i="28"/>
  <c r="K5" i="29"/>
  <c r="L5" i="28"/>
  <c r="K32" i="30"/>
  <c r="L32" i="30" s="1"/>
  <c r="L32" i="29"/>
  <c r="K35" i="30"/>
  <c r="L35" i="30" s="1"/>
  <c r="L35" i="29"/>
  <c r="K38" i="30"/>
  <c r="L38" i="30" s="1"/>
  <c r="L38" i="29"/>
  <c r="K14" i="30" l="1"/>
  <c r="L14" i="30" s="1"/>
  <c r="L14" i="29"/>
  <c r="K11" i="30"/>
  <c r="L11" i="30" s="1"/>
  <c r="L11" i="29"/>
  <c r="K20" i="30"/>
  <c r="L20" i="30" s="1"/>
  <c r="L20" i="29"/>
  <c r="K17" i="30"/>
  <c r="L17" i="30" s="1"/>
  <c r="L17" i="29"/>
  <c r="K26" i="30"/>
  <c r="L26" i="30" s="1"/>
  <c r="L26" i="29"/>
  <c r="K29" i="30"/>
  <c r="L29" i="30" s="1"/>
  <c r="L29" i="29"/>
  <c r="K23" i="30"/>
  <c r="L23" i="30" s="1"/>
  <c r="L23" i="29"/>
  <c r="K5" i="30"/>
  <c r="L5" i="30" s="1"/>
  <c r="L5" i="29"/>
</calcChain>
</file>

<file path=xl/sharedStrings.xml><?xml version="1.0" encoding="utf-8"?>
<sst xmlns="http://schemas.openxmlformats.org/spreadsheetml/2006/main" count="1096" uniqueCount="68">
  <si>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</si>
  <si>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</si>
  <si>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</si>
  <si>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</si>
  <si>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</si>
  <si>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</si>
  <si>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</si>
  <si>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</si>
  <si>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</si>
  <si>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</si>
  <si>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</si>
  <si>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</si>
  <si>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</si>
  <si>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</si>
  <si>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</si>
  <si>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</si>
  <si>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</si>
  <si>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</si>
  <si>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</si>
  <si>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</si>
  <si>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</si>
  <si>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</si>
  <si>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</si>
  <si>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</si>
  <si>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</si>
  <si>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</si>
  <si>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</si>
  <si>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</si>
  <si>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</si>
  <si>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</si>
  <si>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</si>
  <si>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</si>
  <si>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</si>
  <si>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</si>
  <si>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</si>
  <si>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</si>
  <si>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</si>
  <si>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</si>
  <si>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</si>
  <si>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</si>
  <si>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</si>
  <si>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</si>
  <si>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</si>
  <si>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</si>
  <si>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</si>
  <si>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</si>
  <si>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</si>
  <si>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</si>
  <si>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</si>
  <si>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</si>
  <si>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</si>
  <si>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</si>
  <si>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</si>
  <si>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</si>
  <si>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</si>
  <si>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</si>
  <si>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</si>
  <si>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</si>
  <si>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</si>
  <si>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</si>
  <si>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</si>
  <si>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</si>
  <si>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</si>
  <si>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</si>
  <si>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</si>
  <si>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0%</t>
    <phoneticPr fontId="2"/>
  </si>
  <si>
    <t>-</t>
    <phoneticPr fontId="2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</si>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</sst>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4" xfId="1" quotePrefix="1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C63" sqref="C6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>
        <f t="shared" si="7"/>
        <v>0</v>
      </c>
      <c r="M41" s="83">
        <f>N41</f>
        <v>24923</v>
      </c>
      <c r="N41" s="84">
        <v>24923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>
        <f t="shared" si="7"/>
        <v>0</v>
      </c>
      <c r="M44" s="83">
        <f>M5+M8+M11+M14+M17+M20+M23+M26+M29+M32+M35+M38+M41</f>
        <v>24923</v>
      </c>
      <c r="N44" s="84">
        <f>N5+N8+N11+N14+N17+N20+N23+N26+N29+N32+N35+N38+N41</f>
        <v>24923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24923</v>
      </c>
      <c r="G46" s="40"/>
      <c r="H46" s="40"/>
      <c r="I46" s="40">
        <f>SUM(C46:H46)</f>
        <v>24923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H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103" t="s">
        <v>65</v>
      </c>
      <c r="G47" s="78" t="str">
        <f t="shared" si="21"/>
        <v xml:space="preserve"> </v>
      </c>
      <c r="H47" s="78" t="str">
        <f t="shared" si="21"/>
        <v xml:space="preserve"> </v>
      </c>
      <c r="I47" s="103" t="s">
        <v>65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24923</v>
      </c>
      <c r="G52" s="40">
        <f t="shared" si="25"/>
        <v>0</v>
      </c>
      <c r="H52" s="40">
        <f t="shared" si="25"/>
        <v>0</v>
      </c>
      <c r="I52" s="40">
        <f>SUM(C52:H52)</f>
        <v>24923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H53" si="26">IF(ISERROR(D51/D52)," ",D51/D52)</f>
        <v xml:space="preserve"> </v>
      </c>
      <c r="E53" s="78" t="str">
        <f t="shared" si="26"/>
        <v xml:space="preserve"> </v>
      </c>
      <c r="F53" s="103" t="s">
        <v>65</v>
      </c>
      <c r="G53" s="78" t="str">
        <f t="shared" si="26"/>
        <v xml:space="preserve"> </v>
      </c>
      <c r="H53" s="78" t="str">
        <f t="shared" si="26"/>
        <v xml:space="preserve"> </v>
      </c>
      <c r="I53" s="103" t="s">
        <v>65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53" sqref="F5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6611</v>
      </c>
      <c r="G3" s="14">
        <v>1901</v>
      </c>
      <c r="H3" s="15"/>
      <c r="I3" s="14">
        <f>SUM(C3:H3)</f>
        <v>8512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18762</v>
      </c>
      <c r="G4" s="18">
        <v>14313</v>
      </c>
      <c r="H4" s="19"/>
      <c r="I4" s="18">
        <f t="shared" ref="I4:I41" si="0">SUM(C4:H4)</f>
        <v>33075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41587</v>
      </c>
      <c r="K5" s="21">
        <f>J5+'１月'!K5</f>
        <v>41587</v>
      </c>
      <c r="L5" s="101" t="s">
        <v>66</v>
      </c>
      <c r="M5" s="77">
        <f>N5+'１月'!M5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>
        <v>1035</v>
      </c>
      <c r="D30" s="14"/>
      <c r="E30" s="14"/>
      <c r="F30" s="14"/>
      <c r="G30" s="14"/>
      <c r="H30" s="15"/>
      <c r="I30" s="14">
        <f t="shared" ref="I30:I31" si="8">SUM(C30:H30)</f>
        <v>1035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>
        <v>1762</v>
      </c>
      <c r="D31" s="18"/>
      <c r="E31" s="18"/>
      <c r="F31" s="18"/>
      <c r="G31" s="18"/>
      <c r="H31" s="19"/>
      <c r="I31" s="18">
        <f t="shared" si="8"/>
        <v>1762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2797</v>
      </c>
      <c r="K32" s="18">
        <f>J32+'１月'!K32</f>
        <v>2797</v>
      </c>
      <c r="L32" s="101" t="s">
        <v>66</v>
      </c>
      <c r="M32" s="83">
        <f>N32+'１月'!M32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J35+'１月'!K35</f>
        <v>0</v>
      </c>
      <c r="L35" s="101" t="str">
        <f t="shared" ref="L35" si="10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J41+'１月'!K41</f>
        <v>0</v>
      </c>
      <c r="L41" s="104" t="s">
        <v>65</v>
      </c>
      <c r="M41" s="83">
        <f>N41+'１月'!M41</f>
        <v>56045</v>
      </c>
      <c r="N41" s="84">
        <v>31122</v>
      </c>
    </row>
    <row r="42" spans="1:14" x14ac:dyDescent="0.15">
      <c r="A42" s="11"/>
      <c r="B42" s="12" t="s">
        <v>40</v>
      </c>
      <c r="C42" s="14">
        <f>C3+C6+C9+C12+C15+C18+C21+C24+C27+C30+C33+C36+C39</f>
        <v>1035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6611</v>
      </c>
      <c r="G42" s="14">
        <f t="shared" si="11"/>
        <v>1901</v>
      </c>
      <c r="H42" s="14">
        <f t="shared" si="11"/>
        <v>0</v>
      </c>
      <c r="I42" s="14">
        <f t="shared" si="11"/>
        <v>9547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1762</v>
      </c>
      <c r="D43" s="18">
        <f t="shared" si="11"/>
        <v>0</v>
      </c>
      <c r="E43" s="18">
        <f t="shared" si="11"/>
        <v>0</v>
      </c>
      <c r="F43" s="18">
        <f t="shared" si="11"/>
        <v>18762</v>
      </c>
      <c r="G43" s="18">
        <f t="shared" si="11"/>
        <v>14313</v>
      </c>
      <c r="H43" s="18">
        <f t="shared" si="11"/>
        <v>0</v>
      </c>
      <c r="I43" s="18">
        <f t="shared" si="11"/>
        <v>34837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44384</v>
      </c>
      <c r="K44" s="22">
        <f>J44+'１月'!K44</f>
        <v>44384</v>
      </c>
      <c r="L44" s="102">
        <f t="shared" si="7"/>
        <v>0.79193505219020432</v>
      </c>
      <c r="M44" s="83">
        <f>M5+M8+M11+M14+M17+M20+M23+M26+M29+M32+M35+M38+M41</f>
        <v>56045</v>
      </c>
      <c r="N44" s="84">
        <f>N5+N8+N11+N14+N17+N20+N23+N26+N29+N32+N35+N38+N41</f>
        <v>31122</v>
      </c>
    </row>
    <row r="45" spans="1:14" x14ac:dyDescent="0.15">
      <c r="A45" s="8"/>
      <c r="B45" s="9" t="s">
        <v>37</v>
      </c>
      <c r="C45" s="21">
        <f t="shared" ref="C45:H45" si="13">SUM(C42:C44)</f>
        <v>2797</v>
      </c>
      <c r="D45" s="21">
        <f t="shared" si="13"/>
        <v>0</v>
      </c>
      <c r="E45" s="21">
        <f t="shared" si="13"/>
        <v>0</v>
      </c>
      <c r="F45" s="47">
        <f t="shared" si="13"/>
        <v>25373</v>
      </c>
      <c r="G45" s="47">
        <f t="shared" si="13"/>
        <v>16214</v>
      </c>
      <c r="H45" s="47">
        <f t="shared" si="13"/>
        <v>0</v>
      </c>
      <c r="I45" s="21">
        <f>SUM(C45:H45)</f>
        <v>44384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84">
        <v>31122</v>
      </c>
      <c r="G46" s="40"/>
      <c r="H46" s="40"/>
      <c r="I46" s="40">
        <f>SUM(C46:H46)</f>
        <v>31122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66</v>
      </c>
      <c r="D47" s="37" t="str">
        <f t="shared" si="14"/>
        <v xml:space="preserve"> </v>
      </c>
      <c r="E47" s="78" t="str">
        <f t="shared" si="14"/>
        <v xml:space="preserve"> </v>
      </c>
      <c r="F47" s="78">
        <f t="shared" si="14"/>
        <v>0.81527536790694688</v>
      </c>
      <c r="G47" s="78" t="s">
        <v>66</v>
      </c>
      <c r="H47" s="78" t="str">
        <f t="shared" si="14"/>
        <v xml:space="preserve"> </v>
      </c>
      <c r="I47" s="78">
        <f t="shared" si="14"/>
        <v>1.4261294261294262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C42+'１月'!C48</f>
        <v>1035</v>
      </c>
      <c r="D48" s="14">
        <f>D42+'１月'!D48</f>
        <v>0</v>
      </c>
      <c r="E48" s="14">
        <f>E42+'１月'!E48</f>
        <v>0</v>
      </c>
      <c r="F48" s="14">
        <f>F42+'１月'!F48</f>
        <v>6611</v>
      </c>
      <c r="G48" s="14">
        <f>G42+'１月'!G48</f>
        <v>1901</v>
      </c>
      <c r="H48" s="14">
        <f>H42+'１月'!H48</f>
        <v>0</v>
      </c>
      <c r="I48" s="14">
        <f>I42+'１月'!I48</f>
        <v>9547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C43+'１月'!C49</f>
        <v>1762</v>
      </c>
      <c r="D49" s="18">
        <f>D43+'１月'!D49</f>
        <v>0</v>
      </c>
      <c r="E49" s="18">
        <f>E43+'１月'!E49</f>
        <v>0</v>
      </c>
      <c r="F49" s="18">
        <f>F43+'１月'!F49</f>
        <v>18762</v>
      </c>
      <c r="G49" s="18">
        <f>G43+'１月'!G49</f>
        <v>14313</v>
      </c>
      <c r="H49" s="18">
        <f>H43+'１月'!H49</f>
        <v>0</v>
      </c>
      <c r="I49" s="18">
        <f>I43+'１月'!I49</f>
        <v>34837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16214</v>
      </c>
      <c r="H51" s="24">
        <f t="shared" si="15"/>
        <v>0</v>
      </c>
      <c r="I51" s="24">
        <f>SUM(C51:H51)</f>
        <v>44384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C46+'１月'!C52</f>
        <v>0</v>
      </c>
      <c r="D52" s="40">
        <f>D46+'１月'!D52</f>
        <v>0</v>
      </c>
      <c r="E52" s="40">
        <f>E46+'１月'!E52</f>
        <v>0</v>
      </c>
      <c r="F52" s="40">
        <f>F46+'１月'!F52</f>
        <v>56045</v>
      </c>
      <c r="G52" s="40">
        <f>G46+'１月'!G52</f>
        <v>0</v>
      </c>
      <c r="H52" s="40">
        <f>H46+'１月'!H52</f>
        <v>0</v>
      </c>
      <c r="I52" s="40">
        <f>SUM(C52:H52)</f>
        <v>56045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78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0.79193505219020432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sheetPr>
    <pageSetUpPr fitToPage="1"/>
  </sheetPr>
  <dimension ref="A1:N53"/>
  <sheetViews>
    <sheetView showZeros="0" view="pageBreakPreview" zoomScale="80" zoomScaleNormal="80" zoomScaleSheetLayoutView="80" workbookViewId="0">
      <pane xSplit="2" ySplit="2" topLeftCell="C12" activePane="bottomRight" state="frozen"/>
      <selection activeCell="O49" sqref="O49"/>
      <selection pane="topRight" activeCell="O49" sqref="O49"/>
      <selection pane="bottomLeft" activeCell="O49" sqref="O49"/>
      <selection pane="bottomRight" activeCell="D63" sqref="D63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>
        <v>4848</v>
      </c>
      <c r="H3" s="15"/>
      <c r="I3" s="14">
        <f>SUM(C3:H3)</f>
        <v>4848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>
        <v>8236</v>
      </c>
      <c r="H4" s="19"/>
      <c r="I4" s="18">
        <f t="shared" ref="I4:I41" si="0">SUM(C4:H4)</f>
        <v>8236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13084</v>
      </c>
      <c r="K5" s="21">
        <f>J5+'２月'!K5</f>
        <v>54671</v>
      </c>
      <c r="L5" s="101" t="s">
        <v>66</v>
      </c>
      <c r="M5" s="77">
        <f>N5+'２月'!M5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2797</v>
      </c>
      <c r="L32" s="101" t="s">
        <v>66</v>
      </c>
      <c r="M32" s="83">
        <f>N32+'２月'!M32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J35+'２月'!K35</f>
        <v>0</v>
      </c>
      <c r="L35" s="101" t="str">
        <f t="shared" ref="L35" si="10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J41+'２月'!K41</f>
        <v>0</v>
      </c>
      <c r="L41" s="104" t="s">
        <v>65</v>
      </c>
      <c r="M41" s="83">
        <f>N41+'２月'!M41</f>
        <v>56045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4848</v>
      </c>
      <c r="H42" s="14">
        <f t="shared" si="11"/>
        <v>0</v>
      </c>
      <c r="I42" s="14">
        <f t="shared" si="11"/>
        <v>4848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8236</v>
      </c>
      <c r="H43" s="18">
        <f t="shared" si="11"/>
        <v>0</v>
      </c>
      <c r="I43" s="18">
        <f t="shared" si="11"/>
        <v>8236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13084</v>
      </c>
      <c r="K44" s="22">
        <f>J44+'２月'!K44</f>
        <v>57468</v>
      </c>
      <c r="L44" s="102">
        <f t="shared" si="7"/>
        <v>1.0253903113569454</v>
      </c>
      <c r="M44" s="83">
        <f>M5+M8+M11+M14+M17+M20+M23+M26+M29+M32+M35+M38+M41</f>
        <v>56045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13084</v>
      </c>
      <c r="H45" s="47">
        <f t="shared" si="13"/>
        <v>0</v>
      </c>
      <c r="I45" s="21">
        <f>SUM(C45:H45)</f>
        <v>13084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H47" si="14">IF(ISERROR(B45/B46)," ",B45/B46)</f>
        <v xml:space="preserve"> </v>
      </c>
      <c r="C47" s="37" t="str">
        <f t="shared" si="14"/>
        <v xml:space="preserve"> </v>
      </c>
      <c r="D47" s="37" t="str">
        <f t="shared" si="14"/>
        <v xml:space="preserve"> </v>
      </c>
      <c r="E47" s="78" t="str">
        <f t="shared" si="14"/>
        <v xml:space="preserve"> </v>
      </c>
      <c r="F47" s="78" t="str">
        <f t="shared" si="14"/>
        <v xml:space="preserve"> </v>
      </c>
      <c r="G47" s="78" t="s">
        <v>66</v>
      </c>
      <c r="H47" s="78" t="str">
        <f t="shared" si="14"/>
        <v xml:space="preserve"> </v>
      </c>
      <c r="I47" s="78" t="s">
        <v>66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C42+'２月'!C48</f>
        <v>1035</v>
      </c>
      <c r="D48" s="14">
        <f>D42+'２月'!D48</f>
        <v>0</v>
      </c>
      <c r="E48" s="14">
        <f>E42+'２月'!E48</f>
        <v>0</v>
      </c>
      <c r="F48" s="14">
        <f>F42+'２月'!F48</f>
        <v>6611</v>
      </c>
      <c r="G48" s="14">
        <f>G42+'２月'!G48</f>
        <v>6749</v>
      </c>
      <c r="H48" s="14">
        <f>H42+'２月'!H48</f>
        <v>0</v>
      </c>
      <c r="I48" s="14">
        <f>I42+'２月'!I48</f>
        <v>14395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C43+'２月'!C49</f>
        <v>1762</v>
      </c>
      <c r="D49" s="18">
        <f>D43+'２月'!D49</f>
        <v>0</v>
      </c>
      <c r="E49" s="18">
        <f>E43+'２月'!E49</f>
        <v>0</v>
      </c>
      <c r="F49" s="18">
        <f>F43+'２月'!F49</f>
        <v>18762</v>
      </c>
      <c r="G49" s="18">
        <f>G43+'２月'!G49</f>
        <v>22549</v>
      </c>
      <c r="H49" s="18">
        <f>H43+'２月'!H49</f>
        <v>0</v>
      </c>
      <c r="I49" s="18">
        <f>I43+'２月'!I49</f>
        <v>43073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5">SUM(C48:C50)</f>
        <v>2797</v>
      </c>
      <c r="D51" s="24">
        <f t="shared" si="15"/>
        <v>0</v>
      </c>
      <c r="E51" s="24">
        <f t="shared" si="15"/>
        <v>0</v>
      </c>
      <c r="F51" s="24">
        <f>SUM(F48:F50)</f>
        <v>25373</v>
      </c>
      <c r="G51" s="24">
        <f t="shared" si="15"/>
        <v>29298</v>
      </c>
      <c r="H51" s="24">
        <f t="shared" si="15"/>
        <v>0</v>
      </c>
      <c r="I51" s="24">
        <f>SUM(C51:H51)</f>
        <v>57468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C46+'２月'!C52</f>
        <v>0</v>
      </c>
      <c r="D52" s="40">
        <f>D46+'２月'!D52</f>
        <v>0</v>
      </c>
      <c r="E52" s="40">
        <f>E46+'２月'!E52</f>
        <v>0</v>
      </c>
      <c r="F52" s="40">
        <f>F46+'２月'!F52</f>
        <v>56045</v>
      </c>
      <c r="G52" s="40">
        <f>G46+'２月'!G52</f>
        <v>0</v>
      </c>
      <c r="H52" s="40">
        <f>H46+'２月'!H52</f>
        <v>0</v>
      </c>
      <c r="I52" s="40">
        <f>SUM(C52:H52)</f>
        <v>56045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 t="s">
        <v>66</v>
      </c>
      <c r="D53" s="37" t="str">
        <f t="shared" ref="D53:I53" si="16">IF(ISERROR(D51/D52)," ",D51/D52)</f>
        <v xml:space="preserve"> </v>
      </c>
      <c r="E53" s="78" t="str">
        <f t="shared" si="16"/>
        <v xml:space="preserve"> </v>
      </c>
      <c r="F53" s="37">
        <f t="shared" si="16"/>
        <v>0.45272548844678384</v>
      </c>
      <c r="G53" s="78" t="s">
        <v>66</v>
      </c>
      <c r="H53" s="78" t="str">
        <f t="shared" si="16"/>
        <v xml:space="preserve"> </v>
      </c>
      <c r="I53" s="78">
        <f t="shared" si="16"/>
        <v>1.0253903113569454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sheetPr>
    <pageSetUpPr fitToPage="1"/>
  </sheetPr>
  <dimension ref="A1:N53"/>
  <sheetViews>
    <sheetView showZeros="0" zoomScale="80" zoomScaleNormal="80" workbookViewId="0">
      <pane xSplit="2" ySplit="2" topLeftCell="C15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54671</v>
      </c>
      <c r="L5" s="101" t="s">
        <v>66</v>
      </c>
      <c r="M5" s="77">
        <f>N5+'３月'!M5</f>
        <v>0</v>
      </c>
      <c r="N5" s="76">
        <v>0</v>
      </c>
    </row>
    <row r="6" spans="1:14" x14ac:dyDescent="0.15">
      <c r="A6" s="11"/>
      <c r="B6" s="11" t="s">
        <v>40</v>
      </c>
      <c r="C6" s="14"/>
      <c r="D6" s="45">
        <v>2700</v>
      </c>
      <c r="E6" s="14"/>
      <c r="F6" s="14"/>
      <c r="H6" s="15"/>
      <c r="I6" s="14">
        <f t="shared" si="0"/>
        <v>2700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>
        <v>26769</v>
      </c>
      <c r="E7" s="18"/>
      <c r="F7" s="18"/>
      <c r="H7" s="19"/>
      <c r="I7" s="18">
        <f t="shared" si="0"/>
        <v>26769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29469</v>
      </c>
      <c r="K8" s="21">
        <f>J8+'３月'!K8</f>
        <v>29469</v>
      </c>
      <c r="L8" s="79" t="s">
        <v>66</v>
      </c>
      <c r="M8" s="51">
        <f>N8+'３月'!M8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2797</v>
      </c>
      <c r="L32" s="101">
        <f t="shared" ref="L32" si="9">IF(ISERROR(K32/M32)," ",K32/M32)</f>
        <v>0.26534484394269992</v>
      </c>
      <c r="M32" s="83">
        <f>N32+'３月'!M32</f>
        <v>10541</v>
      </c>
      <c r="N32" s="84">
        <v>10541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0</v>
      </c>
      <c r="L41" s="104" t="s">
        <v>65</v>
      </c>
      <c r="M41" s="83">
        <f>N41+'３月'!M41</f>
        <v>80379</v>
      </c>
      <c r="N41" s="84">
        <v>24334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2700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2700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26769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26769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29469</v>
      </c>
      <c r="K44" s="22">
        <f>J44+'３月'!K44</f>
        <v>86937</v>
      </c>
      <c r="L44" s="102">
        <f t="shared" si="7"/>
        <v>0.95619225692916854</v>
      </c>
      <c r="M44" s="83">
        <f>M5+M8+M11+M14+M17+M20+M23+M26+M29+M32+M35+M38+M41</f>
        <v>90920</v>
      </c>
      <c r="N44" s="84">
        <f>N5+N8+N11+N14+N17+N20+N23+N26+N29+N32+N35+N38+N41</f>
        <v>34875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29469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29469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>
        <v>10541</v>
      </c>
      <c r="D46" s="40"/>
      <c r="E46" s="40"/>
      <c r="F46" s="40">
        <v>24334</v>
      </c>
      <c r="G46" s="40"/>
      <c r="H46" s="40"/>
      <c r="I46" s="40">
        <f>SUM(C46:H46)</f>
        <v>34875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78" t="s">
        <v>66</v>
      </c>
      <c r="E47" s="78" t="str">
        <f t="shared" si="15"/>
        <v xml:space="preserve"> </v>
      </c>
      <c r="F47" s="103" t="s">
        <v>65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0.84498924731182801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C42+'３月'!C48</f>
        <v>1035</v>
      </c>
      <c r="D48" s="14">
        <f>D42+'３月'!D48</f>
        <v>2700</v>
      </c>
      <c r="E48" s="14">
        <f>E42+'３月'!E48</f>
        <v>0</v>
      </c>
      <c r="F48" s="14">
        <f>F42+'３月'!F48</f>
        <v>6611</v>
      </c>
      <c r="G48" s="14">
        <f>G42+'３月'!G48</f>
        <v>6749</v>
      </c>
      <c r="H48" s="14">
        <f>H42+'３月'!H48</f>
        <v>0</v>
      </c>
      <c r="I48" s="14">
        <f>I42+'３月'!I48</f>
        <v>17095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C43+'３月'!C49</f>
        <v>1762</v>
      </c>
      <c r="D49" s="18">
        <f>D43+'３月'!D49</f>
        <v>26769</v>
      </c>
      <c r="E49" s="18">
        <f>E43+'３月'!E49</f>
        <v>0</v>
      </c>
      <c r="F49" s="18">
        <f>F43+'３月'!F49</f>
        <v>18762</v>
      </c>
      <c r="G49" s="18">
        <f>G43+'３月'!G49</f>
        <v>22549</v>
      </c>
      <c r="H49" s="18">
        <f>H43+'３月'!H49</f>
        <v>0</v>
      </c>
      <c r="I49" s="18">
        <f>I43+'３月'!I49</f>
        <v>69842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2797</v>
      </c>
      <c r="D51" s="24">
        <f t="shared" si="16"/>
        <v>29469</v>
      </c>
      <c r="E51" s="24">
        <f t="shared" si="16"/>
        <v>0</v>
      </c>
      <c r="F51" s="24">
        <f>SUM(F48:F50)</f>
        <v>25373</v>
      </c>
      <c r="G51" s="24">
        <f t="shared" si="16"/>
        <v>29298</v>
      </c>
      <c r="H51" s="24">
        <f t="shared" si="16"/>
        <v>0</v>
      </c>
      <c r="I51" s="24">
        <f>SUM(C51:H51)</f>
        <v>86937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C46+'３月'!C52</f>
        <v>10541</v>
      </c>
      <c r="D52" s="40">
        <f>D46+'３月'!D52</f>
        <v>0</v>
      </c>
      <c r="E52" s="40">
        <f>E46+'３月'!E52</f>
        <v>0</v>
      </c>
      <c r="F52" s="40">
        <f>F46+'３月'!F52</f>
        <v>80379</v>
      </c>
      <c r="G52" s="40">
        <f>G46+'３月'!G52</f>
        <v>0</v>
      </c>
      <c r="H52" s="40">
        <f>H46+'３月'!H52</f>
        <v>0</v>
      </c>
      <c r="I52" s="40">
        <f>SUM(C52:H52)</f>
        <v>90920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78">
        <f t="shared" ref="C53:I53" si="17">IF(ISERROR(C51/C52)," ",C51/C52)</f>
        <v>0.26534484394269992</v>
      </c>
      <c r="D53" s="78" t="s">
        <v>66</v>
      </c>
      <c r="E53" s="78" t="str">
        <f t="shared" si="17"/>
        <v xml:space="preserve"> </v>
      </c>
      <c r="F53" s="78">
        <f t="shared" si="17"/>
        <v>0.31566702745742048</v>
      </c>
      <c r="G53" s="78" t="s">
        <v>66</v>
      </c>
      <c r="H53" s="78" t="str">
        <f t="shared" si="17"/>
        <v xml:space="preserve"> </v>
      </c>
      <c r="I53" s="78">
        <f t="shared" si="17"/>
        <v>0.95619225692916854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7" sqref="G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7505</v>
      </c>
      <c r="G3" s="14"/>
      <c r="H3" s="15"/>
      <c r="I3" s="14">
        <f>SUM(C3:H3)</f>
        <v>7505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20718</v>
      </c>
      <c r="G4" s="18"/>
      <c r="H4" s="19"/>
      <c r="I4" s="18">
        <f t="shared" ref="I4:I41" si="0">SUM(C4:H4)</f>
        <v>20718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28223</v>
      </c>
      <c r="K5" s="21">
        <f>J5+'４月'!K5</f>
        <v>82894</v>
      </c>
      <c r="L5" s="101" t="s">
        <v>66</v>
      </c>
      <c r="M5" s="77">
        <f>N5+'４月'!M5</f>
        <v>0</v>
      </c>
      <c r="N5" s="76">
        <v>0</v>
      </c>
    </row>
    <row r="6" spans="1:14" x14ac:dyDescent="0.15">
      <c r="A6" s="11"/>
      <c r="B6" s="11" t="s">
        <v>40</v>
      </c>
      <c r="C6" s="14">
        <v>743</v>
      </c>
      <c r="D6" s="45"/>
      <c r="E6" s="14"/>
      <c r="F6" s="14"/>
      <c r="H6" s="15"/>
      <c r="I6" s="14">
        <f t="shared" si="0"/>
        <v>743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>
        <v>7283</v>
      </c>
      <c r="D7" s="46"/>
      <c r="E7" s="18"/>
      <c r="F7" s="18"/>
      <c r="H7" s="19"/>
      <c r="I7" s="18">
        <f t="shared" si="0"/>
        <v>7283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8026</v>
      </c>
      <c r="K8" s="21">
        <f>J8+'４月'!K8</f>
        <v>37495</v>
      </c>
      <c r="L8" s="79" t="s">
        <v>66</v>
      </c>
      <c r="M8" s="51">
        <f>N8+'４月'!M8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75</v>
      </c>
      <c r="H30" s="15"/>
      <c r="I30" s="14">
        <f t="shared" ref="I30:I31" si="8">SUM(C30:H30)</f>
        <v>75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3003</v>
      </c>
      <c r="H31" s="19"/>
      <c r="I31" s="18">
        <f t="shared" si="8"/>
        <v>3003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3078</v>
      </c>
      <c r="K32" s="18">
        <f>J32+'４月'!K32</f>
        <v>5875</v>
      </c>
      <c r="L32" s="101">
        <f t="shared" ref="L32" si="9">IF(ISERROR(K32/M32)," ",K32/M32)</f>
        <v>0.55734750023716917</v>
      </c>
      <c r="M32" s="83">
        <f>N32+'４月'!M32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0</v>
      </c>
      <c r="L41" s="104" t="s">
        <v>65</v>
      </c>
      <c r="M41" s="83">
        <f>N41+'４月'!M41</f>
        <v>102727</v>
      </c>
      <c r="N41" s="84">
        <v>22348</v>
      </c>
    </row>
    <row r="42" spans="1:14" x14ac:dyDescent="0.15">
      <c r="A42" s="11"/>
      <c r="B42" s="12" t="s">
        <v>40</v>
      </c>
      <c r="C42" s="14">
        <f>C3+C6+C9+C12+C15+C18+C21+C24+C27+C30+C33+C36+C39</f>
        <v>743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7505</v>
      </c>
      <c r="G42" s="14">
        <f t="shared" si="12"/>
        <v>75</v>
      </c>
      <c r="H42" s="14">
        <f t="shared" si="12"/>
        <v>0</v>
      </c>
      <c r="I42" s="14">
        <f t="shared" si="12"/>
        <v>8323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7283</v>
      </c>
      <c r="D43" s="18">
        <f t="shared" si="12"/>
        <v>0</v>
      </c>
      <c r="E43" s="18">
        <f t="shared" si="12"/>
        <v>0</v>
      </c>
      <c r="F43" s="18">
        <f t="shared" si="12"/>
        <v>20718</v>
      </c>
      <c r="G43" s="18">
        <f t="shared" si="12"/>
        <v>3003</v>
      </c>
      <c r="H43" s="18">
        <f t="shared" si="12"/>
        <v>0</v>
      </c>
      <c r="I43" s="18">
        <f t="shared" si="12"/>
        <v>31004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39327</v>
      </c>
      <c r="K44" s="22">
        <f>J44+'４月'!K44</f>
        <v>126264</v>
      </c>
      <c r="L44" s="79">
        <f t="shared" si="7"/>
        <v>1.1147367305858671</v>
      </c>
      <c r="M44" s="83">
        <f>M5+M8+M11+M14+M17+M20+M23+M26+M29+M32+M35+M38+M41</f>
        <v>113268</v>
      </c>
      <c r="N44" s="84">
        <f>N5+N8+N11+N14+N17+N20+N23+N26+N29+N32+N35+N38+N41</f>
        <v>22348</v>
      </c>
    </row>
    <row r="45" spans="1:14" x14ac:dyDescent="0.15">
      <c r="A45" s="8"/>
      <c r="B45" s="9" t="s">
        <v>37</v>
      </c>
      <c r="C45" s="21">
        <f t="shared" ref="C45:H45" si="14">SUM(C42:C44)</f>
        <v>8026</v>
      </c>
      <c r="D45" s="21">
        <f t="shared" si="14"/>
        <v>0</v>
      </c>
      <c r="E45" s="21">
        <f t="shared" si="14"/>
        <v>0</v>
      </c>
      <c r="F45" s="47">
        <f t="shared" si="14"/>
        <v>28223</v>
      </c>
      <c r="G45" s="47">
        <f t="shared" si="14"/>
        <v>3078</v>
      </c>
      <c r="H45" s="47">
        <f t="shared" si="14"/>
        <v>0</v>
      </c>
      <c r="I45" s="21">
        <f>SUM(C45:H45)</f>
        <v>39327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22348</v>
      </c>
      <c r="G46" s="40"/>
      <c r="H46" s="40"/>
      <c r="I46" s="40">
        <f>SUM(C46:H46)</f>
        <v>22348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78" t="s">
        <v>66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1.262887059244675</v>
      </c>
      <c r="G47" s="78" t="s">
        <v>66</v>
      </c>
      <c r="H47" s="78" t="str">
        <f t="shared" si="15"/>
        <v xml:space="preserve"> </v>
      </c>
      <c r="I47" s="78">
        <f t="shared" si="15"/>
        <v>1.7597547879004833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C42+'４月'!C48</f>
        <v>1778</v>
      </c>
      <c r="D48" s="14">
        <f>D42+'４月'!D48</f>
        <v>2700</v>
      </c>
      <c r="E48" s="14">
        <f>E42+'４月'!E48</f>
        <v>0</v>
      </c>
      <c r="F48" s="14">
        <f>F42+'４月'!F48</f>
        <v>14116</v>
      </c>
      <c r="G48" s="14">
        <f>G42+'４月'!G48</f>
        <v>6824</v>
      </c>
      <c r="H48" s="14">
        <f>H42+'４月'!H48</f>
        <v>0</v>
      </c>
      <c r="I48" s="14">
        <f>I42+'４月'!I48</f>
        <v>25418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C43+'４月'!C49</f>
        <v>9045</v>
      </c>
      <c r="D49" s="18">
        <f>D43+'４月'!D49</f>
        <v>26769</v>
      </c>
      <c r="E49" s="18">
        <f>E43+'４月'!E49</f>
        <v>0</v>
      </c>
      <c r="F49" s="18">
        <f>F43+'４月'!F49</f>
        <v>39480</v>
      </c>
      <c r="G49" s="18">
        <f>G43+'４月'!G49</f>
        <v>25552</v>
      </c>
      <c r="H49" s="18">
        <f>H43+'４月'!H49</f>
        <v>0</v>
      </c>
      <c r="I49" s="18">
        <f>I43+'４月'!I49</f>
        <v>100846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53596</v>
      </c>
      <c r="G51" s="24">
        <f t="shared" si="16"/>
        <v>32376</v>
      </c>
      <c r="H51" s="24">
        <f t="shared" si="16"/>
        <v>0</v>
      </c>
      <c r="I51" s="24">
        <f>SUM(C51:H51)</f>
        <v>126264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C46+'４月'!C52</f>
        <v>10541</v>
      </c>
      <c r="D52" s="40">
        <f>D46+'４月'!D52</f>
        <v>0</v>
      </c>
      <c r="E52" s="40">
        <f>E46+'４月'!E52</f>
        <v>0</v>
      </c>
      <c r="F52" s="40">
        <f>F46+'４月'!F52</f>
        <v>102727</v>
      </c>
      <c r="G52" s="40">
        <f>G46+'４月'!G52</f>
        <v>0</v>
      </c>
      <c r="H52" s="40">
        <f>H46+'４月'!H52</f>
        <v>0</v>
      </c>
      <c r="I52" s="40">
        <f>SUM(C52:H52)</f>
        <v>113268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78" t="s">
        <v>66</v>
      </c>
      <c r="E53" s="78" t="str">
        <f t="shared" ref="E53:I53" si="17">IF(ISERROR(E51/E52)," ",E51/E52)</f>
        <v xml:space="preserve"> </v>
      </c>
      <c r="F53" s="78">
        <f t="shared" si="17"/>
        <v>0.52173235858148292</v>
      </c>
      <c r="G53" s="78" t="s">
        <v>66</v>
      </c>
      <c r="H53" s="78" t="str">
        <f t="shared" si="17"/>
        <v xml:space="preserve"> </v>
      </c>
      <c r="I53" s="78">
        <f t="shared" si="17"/>
        <v>1.1147367305858671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7277</v>
      </c>
      <c r="G3" s="14"/>
      <c r="H3" s="15"/>
      <c r="I3" s="14">
        <f>SUM(C3:H3)</f>
        <v>7277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20787</v>
      </c>
      <c r="G4" s="18"/>
      <c r="H4" s="19"/>
      <c r="I4" s="18">
        <f t="shared" ref="I4:I41" si="0">SUM(C4:H4)</f>
        <v>20787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28064</v>
      </c>
      <c r="K5" s="21">
        <f>J5+'５月'!K5</f>
        <v>110958</v>
      </c>
      <c r="L5" s="95">
        <f>IF(ISERROR(K5/M5)," ",K5/M5)</f>
        <v>37.561949898442791</v>
      </c>
      <c r="M5" s="77">
        <f>N5+'５月'!M5</f>
        <v>2954</v>
      </c>
      <c r="N5" s="76">
        <v>2954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37495</v>
      </c>
      <c r="L8" s="36">
        <f>IF(ISERROR(K8/M8)," ",K8/M8)</f>
        <v>1.4242032893987162</v>
      </c>
      <c r="M8" s="51">
        <f>N8+'５月'!M8</f>
        <v>26327</v>
      </c>
      <c r="N8" s="50">
        <v>26327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326</v>
      </c>
      <c r="H30" s="15"/>
      <c r="I30" s="14">
        <f t="shared" ref="I30:I31" si="8">SUM(C30:H30)</f>
        <v>326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1347</v>
      </c>
      <c r="H31" s="19"/>
      <c r="I31" s="18">
        <f t="shared" si="8"/>
        <v>1347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1673</v>
      </c>
      <c r="K32" s="18">
        <f>J32+'５月'!K32</f>
        <v>7548</v>
      </c>
      <c r="L32" s="101">
        <f t="shared" ref="L32" si="9">IF(ISERROR(K32/M32)," ",K32/M32)</f>
        <v>0.71606109477279201</v>
      </c>
      <c r="M32" s="83">
        <f>N32+'５月'!M32</f>
        <v>10541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0</v>
      </c>
      <c r="L41" s="104" t="s">
        <v>65</v>
      </c>
      <c r="M41" s="83">
        <f>N41+'５月'!M41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7277</v>
      </c>
      <c r="G42" s="14">
        <f t="shared" si="12"/>
        <v>326</v>
      </c>
      <c r="H42" s="14">
        <f t="shared" si="12"/>
        <v>0</v>
      </c>
      <c r="I42" s="14">
        <f t="shared" si="12"/>
        <v>7603</v>
      </c>
      <c r="J42" s="16"/>
      <c r="K42" s="19"/>
      <c r="L42" s="80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20787</v>
      </c>
      <c r="G43" s="18">
        <f t="shared" si="12"/>
        <v>1347</v>
      </c>
      <c r="H43" s="18">
        <f t="shared" si="12"/>
        <v>0</v>
      </c>
      <c r="I43" s="18">
        <f t="shared" si="12"/>
        <v>22134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29737</v>
      </c>
      <c r="K44" s="22">
        <f>J44+'５月'!K44</f>
        <v>156001</v>
      </c>
      <c r="L44" s="79">
        <f t="shared" si="7"/>
        <v>1.0943675508070909</v>
      </c>
      <c r="M44" s="83">
        <f>M5+M8+M11+M14+M17+M20+M23+M26+M29+M32+M35+M38+M41</f>
        <v>142549</v>
      </c>
      <c r="N44" s="84">
        <f>N5+N8+N11+N14+N17+N20+N23+N26+N29+N32+N35+N38+N41</f>
        <v>29281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28064</v>
      </c>
      <c r="G45" s="47">
        <f t="shared" si="14"/>
        <v>1673</v>
      </c>
      <c r="H45" s="47">
        <f t="shared" si="14"/>
        <v>0</v>
      </c>
      <c r="I45" s="21">
        <f>SUM(C45:H45)</f>
        <v>29737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>
        <v>26327</v>
      </c>
      <c r="E46" s="40"/>
      <c r="F46" s="40"/>
      <c r="G46" s="40">
        <v>2954</v>
      </c>
      <c r="H46" s="40"/>
      <c r="I46" s="40">
        <f>SUM(C46:H46)</f>
        <v>29281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103" t="s">
        <v>65</v>
      </c>
      <c r="E47" s="78" t="str">
        <f t="shared" si="15"/>
        <v xml:space="preserve"> </v>
      </c>
      <c r="F47" s="78" t="s">
        <v>66</v>
      </c>
      <c r="G47" s="78">
        <f t="shared" si="15"/>
        <v>0.56635071090047395</v>
      </c>
      <c r="H47" s="78" t="str">
        <f t="shared" si="15"/>
        <v xml:space="preserve"> </v>
      </c>
      <c r="I47" s="78">
        <f t="shared" si="15"/>
        <v>1.0155732386188996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C42+'５月'!C48</f>
        <v>1778</v>
      </c>
      <c r="D48" s="14">
        <f>D42+'５月'!D48</f>
        <v>2700</v>
      </c>
      <c r="E48" s="14">
        <f>E42+'５月'!E48</f>
        <v>0</v>
      </c>
      <c r="F48" s="14">
        <f>F42+'５月'!F48</f>
        <v>21393</v>
      </c>
      <c r="G48" s="14">
        <f>G42+'５月'!G48</f>
        <v>7150</v>
      </c>
      <c r="H48" s="14">
        <f>H42+'５月'!H48</f>
        <v>0</v>
      </c>
      <c r="I48" s="14">
        <f>I42+'５月'!I48</f>
        <v>33021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C43+'５月'!C49</f>
        <v>9045</v>
      </c>
      <c r="D49" s="18">
        <f>D43+'５月'!D49</f>
        <v>26769</v>
      </c>
      <c r="E49" s="18">
        <f>E43+'５月'!E49</f>
        <v>0</v>
      </c>
      <c r="F49" s="18">
        <f>F43+'５月'!F49</f>
        <v>60267</v>
      </c>
      <c r="G49" s="18">
        <f>G43+'５月'!G49</f>
        <v>26899</v>
      </c>
      <c r="H49" s="18">
        <f>H43+'５月'!H49</f>
        <v>0</v>
      </c>
      <c r="I49" s="18">
        <f>I43+'５月'!I49</f>
        <v>122980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81660</v>
      </c>
      <c r="G51" s="24">
        <f t="shared" si="16"/>
        <v>34049</v>
      </c>
      <c r="H51" s="24">
        <f t="shared" si="16"/>
        <v>0</v>
      </c>
      <c r="I51" s="24">
        <f>SUM(C51:H51)</f>
        <v>156001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C46+'５月'!C52</f>
        <v>10541</v>
      </c>
      <c r="D52" s="40">
        <f>D46+'５月'!D52</f>
        <v>26327</v>
      </c>
      <c r="E52" s="40">
        <f>E46+'５月'!E52</f>
        <v>0</v>
      </c>
      <c r="F52" s="40">
        <f>F46+'５月'!F52</f>
        <v>102727</v>
      </c>
      <c r="G52" s="40">
        <f>G46+'５月'!G52</f>
        <v>2954</v>
      </c>
      <c r="H52" s="40">
        <f>H46+'５月'!H52</f>
        <v>0</v>
      </c>
      <c r="I52" s="40">
        <f>SUM(C52:H52)</f>
        <v>142549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1.0267526800113842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0.79492246439592318</v>
      </c>
      <c r="G53" s="78">
        <f t="shared" si="17"/>
        <v>11.526404874746106</v>
      </c>
      <c r="H53" s="78" t="str">
        <f t="shared" si="17"/>
        <v xml:space="preserve"> </v>
      </c>
      <c r="I53" s="78">
        <f t="shared" si="17"/>
        <v>1.0943675508070909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sheetPr>
    <pageSetUpPr fitToPage="1"/>
  </sheetPr>
  <dimension ref="A1:N53"/>
  <sheetViews>
    <sheetView showZeros="0" zoomScale="80" zoomScaleNormal="80" workbookViewId="0">
      <pane xSplit="2" ySplit="2" topLeftCell="C9" activePane="bottomRight" state="frozen"/>
      <selection activeCell="O49" sqref="O49"/>
      <selection pane="topRight" activeCell="O49" sqref="O49"/>
      <selection pane="bottomLeft" activeCell="O49" sqref="O49"/>
      <selection pane="bottomRight" activeCell="F47" sqref="F47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5001</v>
      </c>
      <c r="G3" s="14"/>
      <c r="H3" s="15"/>
      <c r="I3" s="14">
        <f>SUM(C3:H3)</f>
        <v>5001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11630</v>
      </c>
      <c r="G4" s="18"/>
      <c r="H4" s="19"/>
      <c r="I4" s="18">
        <f t="shared" ref="I4:I41" si="0">SUM(C4:H4)</f>
        <v>11630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16631</v>
      </c>
      <c r="K5" s="21">
        <f>J5+'６月'!K5</f>
        <v>127589</v>
      </c>
      <c r="L5" s="95">
        <f>IF(ISERROR(K5/M5)," ",K5/M5)</f>
        <v>43.191943127962084</v>
      </c>
      <c r="M5" s="77">
        <f>N5+'６月'!M5</f>
        <v>2954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37495</v>
      </c>
      <c r="L8" s="36">
        <f>IF(ISERROR(K8/M8)," ",K8/M8)</f>
        <v>1.4242032893987162</v>
      </c>
      <c r="M8" s="51">
        <f>N8+'６月'!M8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1010</v>
      </c>
      <c r="H30" s="15"/>
      <c r="I30" s="14">
        <f t="shared" ref="I30:I31" si="8">SUM(C30:H30)</f>
        <v>1010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6396</v>
      </c>
      <c r="H31" s="19"/>
      <c r="I31" s="18">
        <f t="shared" si="8"/>
        <v>6396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7406</v>
      </c>
      <c r="K32" s="18">
        <f>J32+'６月'!K32</f>
        <v>14954</v>
      </c>
      <c r="L32" s="101">
        <f t="shared" ref="L32" si="9">IF(ISERROR(K32/M32)," ",K32/M32)</f>
        <v>0.6906202373805016</v>
      </c>
      <c r="M32" s="83">
        <f>N32+'６月'!M32</f>
        <v>21653</v>
      </c>
      <c r="N32" s="84">
        <v>11112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0</v>
      </c>
      <c r="L41" s="104" t="s">
        <v>65</v>
      </c>
      <c r="M41" s="83">
        <f>N41+'６月'!M41</f>
        <v>102727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5001</v>
      </c>
      <c r="G42" s="14">
        <f t="shared" si="12"/>
        <v>1010</v>
      </c>
      <c r="H42" s="14">
        <f t="shared" si="12"/>
        <v>0</v>
      </c>
      <c r="I42" s="14">
        <f t="shared" si="12"/>
        <v>6011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11630</v>
      </c>
      <c r="G43" s="18">
        <f t="shared" si="12"/>
        <v>6396</v>
      </c>
      <c r="H43" s="18">
        <f t="shared" si="12"/>
        <v>0</v>
      </c>
      <c r="I43" s="18">
        <f t="shared" si="12"/>
        <v>18026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24037</v>
      </c>
      <c r="K44" s="22">
        <f>J44+'６月'!K44</f>
        <v>180038</v>
      </c>
      <c r="L44" s="102">
        <f t="shared" si="7"/>
        <v>1.1716570893069809</v>
      </c>
      <c r="M44" s="83">
        <f>M5+M8+M11+M14+M17+M20+M23+M26+M29+M32+M35+M38+M41</f>
        <v>153661</v>
      </c>
      <c r="N44" s="84">
        <f>N5+N8+N11+N14+N17+N20+N23+N26+N29+N32+N35+N38+N41</f>
        <v>11112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16631</v>
      </c>
      <c r="G45" s="47">
        <f t="shared" si="14"/>
        <v>7406</v>
      </c>
      <c r="H45" s="47">
        <f t="shared" si="14"/>
        <v>0</v>
      </c>
      <c r="I45" s="21">
        <f>SUM(C45:H45)</f>
        <v>24037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>
        <v>11112</v>
      </c>
      <c r="D46" s="40"/>
      <c r="E46" s="40"/>
      <c r="F46" s="40"/>
      <c r="G46" s="40"/>
      <c r="H46" s="40"/>
      <c r="I46" s="40">
        <f>SUM(C46:H46)</f>
        <v>11112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 t="s">
        <v>65</v>
      </c>
      <c r="D47" s="37" t="str">
        <f t="shared" si="15"/>
        <v xml:space="preserve"> </v>
      </c>
      <c r="E47" s="78" t="str">
        <f t="shared" si="15"/>
        <v xml:space="preserve"> </v>
      </c>
      <c r="F47" s="78" t="s">
        <v>66</v>
      </c>
      <c r="G47" s="78" t="s">
        <v>66</v>
      </c>
      <c r="H47" s="78" t="str">
        <f t="shared" si="15"/>
        <v xml:space="preserve"> </v>
      </c>
      <c r="I47" s="78">
        <f t="shared" si="15"/>
        <v>2.1631569474442043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C42+'６月'!C48</f>
        <v>1778</v>
      </c>
      <c r="D48" s="14">
        <f>D42+'６月'!D48</f>
        <v>2700</v>
      </c>
      <c r="E48" s="14">
        <f>E42+'６月'!E48</f>
        <v>0</v>
      </c>
      <c r="F48" s="14">
        <f>F42+'６月'!F48</f>
        <v>26394</v>
      </c>
      <c r="G48" s="14">
        <f>G42+'６月'!G48</f>
        <v>8160</v>
      </c>
      <c r="H48" s="14">
        <f>H42+'６月'!H48</f>
        <v>0</v>
      </c>
      <c r="I48" s="14">
        <f>I42+'６月'!I48</f>
        <v>39032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C43+'６月'!C49</f>
        <v>9045</v>
      </c>
      <c r="D49" s="18">
        <f>D43+'６月'!D49</f>
        <v>26769</v>
      </c>
      <c r="E49" s="18">
        <f>E43+'６月'!E49</f>
        <v>0</v>
      </c>
      <c r="F49" s="18">
        <f>F43+'６月'!F49</f>
        <v>71897</v>
      </c>
      <c r="G49" s="18">
        <f>G43+'６月'!G49</f>
        <v>33295</v>
      </c>
      <c r="H49" s="18">
        <f>H43+'６月'!H49</f>
        <v>0</v>
      </c>
      <c r="I49" s="18">
        <f>I43+'６月'!I49</f>
        <v>141006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98291</v>
      </c>
      <c r="G51" s="24">
        <f t="shared" si="16"/>
        <v>41455</v>
      </c>
      <c r="H51" s="24">
        <f t="shared" si="16"/>
        <v>0</v>
      </c>
      <c r="I51" s="24">
        <f>SUM(C51:H51)</f>
        <v>180038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C46+'６月'!C52</f>
        <v>21653</v>
      </c>
      <c r="D52" s="40">
        <f>D46+'６月'!D52</f>
        <v>26327</v>
      </c>
      <c r="E52" s="40">
        <f>E46+'６月'!E52</f>
        <v>0</v>
      </c>
      <c r="F52" s="40">
        <f>F46+'６月'!F52</f>
        <v>102727</v>
      </c>
      <c r="G52" s="40">
        <f>G46+'６月'!G52</f>
        <v>2954</v>
      </c>
      <c r="H52" s="40">
        <f>H46+'６月'!H52</f>
        <v>0</v>
      </c>
      <c r="I52" s="40">
        <f>SUM(C52:H52)</f>
        <v>153661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1.119345158962282</v>
      </c>
      <c r="E53" s="78" t="str">
        <f t="shared" si="17"/>
        <v xml:space="preserve"> </v>
      </c>
      <c r="F53" s="78">
        <f t="shared" si="17"/>
        <v>0.95681758447146315</v>
      </c>
      <c r="G53" s="78">
        <f t="shared" si="17"/>
        <v>14.033513879485444</v>
      </c>
      <c r="H53" s="78" t="str">
        <f t="shared" si="17"/>
        <v xml:space="preserve"> </v>
      </c>
      <c r="I53" s="78">
        <f t="shared" si="17"/>
        <v>1.1716570893069809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sheetPr>
    <pageSetUpPr fitToPage="1"/>
  </sheetPr>
  <dimension ref="A1:N53"/>
  <sheetViews>
    <sheetView showZeros="0" zoomScale="8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T19" sqref="T19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127589</v>
      </c>
      <c r="L5" s="95">
        <f>IF(ISERROR(K5/M5)," ",K5/M5)</f>
        <v>32.105938600905887</v>
      </c>
      <c r="M5" s="77">
        <f>N5+'７月'!M5</f>
        <v>3974</v>
      </c>
      <c r="N5" s="76">
        <v>1020</v>
      </c>
    </row>
    <row r="6" spans="1:14" x14ac:dyDescent="0.15">
      <c r="A6" s="11"/>
      <c r="B6" s="11" t="s">
        <v>40</v>
      </c>
      <c r="C6" s="14"/>
      <c r="D6" s="45"/>
      <c r="E6" s="14"/>
      <c r="F6" s="14"/>
      <c r="G6" s="7">
        <v>2230</v>
      </c>
      <c r="H6" s="15"/>
      <c r="I6" s="14">
        <f t="shared" si="0"/>
        <v>2230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G7" s="7">
        <v>17724</v>
      </c>
      <c r="H7" s="19"/>
      <c r="I7" s="18">
        <f t="shared" si="0"/>
        <v>17724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19954</v>
      </c>
      <c r="K8" s="21">
        <f>J8+'７月'!K8</f>
        <v>57449</v>
      </c>
      <c r="L8" s="36">
        <f>IF(ISERROR(K8/M8)," ",K8/M8)</f>
        <v>2.1821324115926615</v>
      </c>
      <c r="M8" s="51">
        <f>N8+'７月'!M8</f>
        <v>26327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104" t="s">
        <v>65</v>
      </c>
      <c r="M26" s="83">
        <f>N26+'７月'!M26</f>
        <v>4852</v>
      </c>
      <c r="N26" s="84">
        <v>4852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6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14954</v>
      </c>
      <c r="L32" s="101">
        <f t="shared" ref="L32" si="8">IF(ISERROR(K32/M32)," ",K32/M32)</f>
        <v>0.60697325161342697</v>
      </c>
      <c r="M32" s="83">
        <f>N32+'７月'!M32</f>
        <v>24637</v>
      </c>
      <c r="N32" s="84">
        <v>2984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9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9"/>
        <v>0</v>
      </c>
      <c r="J35" s="82">
        <f>SUM(I33:I35)</f>
        <v>0</v>
      </c>
      <c r="K35" s="21">
        <f>J35+'７月'!K35</f>
        <v>0</v>
      </c>
      <c r="L35" s="101" t="str">
        <f t="shared" ref="L35" si="10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6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0</v>
      </c>
      <c r="L41" s="104" t="s">
        <v>65</v>
      </c>
      <c r="M41" s="83">
        <f>N41+'７月'!M41</f>
        <v>127284</v>
      </c>
      <c r="N41" s="84">
        <v>24557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0</v>
      </c>
      <c r="G42" s="14">
        <f t="shared" si="11"/>
        <v>2230</v>
      </c>
      <c r="H42" s="14">
        <f t="shared" si="11"/>
        <v>0</v>
      </c>
      <c r="I42" s="14">
        <f t="shared" si="11"/>
        <v>2230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0</v>
      </c>
      <c r="G43" s="18">
        <f t="shared" si="11"/>
        <v>17724</v>
      </c>
      <c r="H43" s="18">
        <f t="shared" si="11"/>
        <v>0</v>
      </c>
      <c r="I43" s="18">
        <f t="shared" si="11"/>
        <v>17724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19954</v>
      </c>
      <c r="K44" s="22">
        <f>J44+'７月'!K44</f>
        <v>199992</v>
      </c>
      <c r="L44" s="102">
        <f t="shared" si="6"/>
        <v>1.0690528881619039</v>
      </c>
      <c r="M44" s="83">
        <f>M5+M8+M11+M14+M17+M20+M23+M26+M29+M32+M35+M38+M41</f>
        <v>187074</v>
      </c>
      <c r="N44" s="84">
        <f>N5+N8+N11+N14+N17+N20+N23+N26+N29+N32+N35+N38+N41</f>
        <v>33413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0</v>
      </c>
      <c r="G45" s="47">
        <f t="shared" si="13"/>
        <v>19954</v>
      </c>
      <c r="H45" s="47">
        <f t="shared" si="13"/>
        <v>0</v>
      </c>
      <c r="I45" s="21">
        <f>SUM(C45:H45)</f>
        <v>19954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24557</v>
      </c>
      <c r="G46" s="40">
        <v>8856</v>
      </c>
      <c r="H46" s="40"/>
      <c r="I46" s="40">
        <f>SUM(C46:H46)</f>
        <v>33413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78" t="s">
        <v>67</v>
      </c>
      <c r="D47" s="78" t="s">
        <v>66</v>
      </c>
      <c r="E47" s="78" t="str">
        <f t="shared" si="14"/>
        <v xml:space="preserve"> </v>
      </c>
      <c r="F47" s="104" t="s">
        <v>65</v>
      </c>
      <c r="G47" s="78">
        <f t="shared" si="14"/>
        <v>2.2531616982836495</v>
      </c>
      <c r="H47" s="78" t="str">
        <f t="shared" si="14"/>
        <v xml:space="preserve"> </v>
      </c>
      <c r="I47" s="78">
        <f t="shared" si="14"/>
        <v>0.59719270942447555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C42+'７月'!C48</f>
        <v>1778</v>
      </c>
      <c r="D48" s="14">
        <f>D42+'７月'!D48</f>
        <v>2700</v>
      </c>
      <c r="E48" s="14">
        <f>E42+'７月'!E48</f>
        <v>0</v>
      </c>
      <c r="F48" s="14">
        <f>F42+'７月'!F48</f>
        <v>26394</v>
      </c>
      <c r="G48" s="14">
        <f>G42+'７月'!G48</f>
        <v>10390</v>
      </c>
      <c r="H48" s="14">
        <f>H42+'７月'!H48</f>
        <v>0</v>
      </c>
      <c r="I48" s="14">
        <f>I42+'７月'!I48</f>
        <v>41262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C43+'７月'!C49</f>
        <v>9045</v>
      </c>
      <c r="D49" s="18">
        <f>D43+'７月'!D49</f>
        <v>26769</v>
      </c>
      <c r="E49" s="18">
        <f>E43+'７月'!E49</f>
        <v>0</v>
      </c>
      <c r="F49" s="18">
        <f>F43+'７月'!F49</f>
        <v>71897</v>
      </c>
      <c r="G49" s="18">
        <f>G43+'７月'!G49</f>
        <v>51019</v>
      </c>
      <c r="H49" s="18">
        <f>H43+'７月'!H49</f>
        <v>0</v>
      </c>
      <c r="I49" s="18">
        <f>I43+'７月'!I49</f>
        <v>158730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98291</v>
      </c>
      <c r="G51" s="24">
        <f t="shared" si="15"/>
        <v>61409</v>
      </c>
      <c r="H51" s="24">
        <f t="shared" si="15"/>
        <v>0</v>
      </c>
      <c r="I51" s="24">
        <f>SUM(C51:H51)</f>
        <v>199992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C46+'７月'!C52</f>
        <v>21653</v>
      </c>
      <c r="D52" s="40">
        <f>D46+'７月'!D52</f>
        <v>26327</v>
      </c>
      <c r="E52" s="40">
        <f>E46+'７月'!E52</f>
        <v>0</v>
      </c>
      <c r="F52" s="40">
        <f>F46+'７月'!F52</f>
        <v>127284</v>
      </c>
      <c r="G52" s="40">
        <f>G46+'７月'!G52</f>
        <v>11810</v>
      </c>
      <c r="H52" s="40">
        <f>H46+'７月'!H52</f>
        <v>0</v>
      </c>
      <c r="I52" s="40">
        <f>SUM(C52:H52)</f>
        <v>187074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1.119345158962282</v>
      </c>
      <c r="E53" s="78" t="str">
        <f t="shared" si="16"/>
        <v xml:space="preserve"> </v>
      </c>
      <c r="F53" s="78">
        <f t="shared" si="16"/>
        <v>0.77221803211715534</v>
      </c>
      <c r="G53" s="78">
        <f t="shared" si="16"/>
        <v>5.199745977984759</v>
      </c>
      <c r="H53" s="78" t="str">
        <f t="shared" si="16"/>
        <v xml:space="preserve"> </v>
      </c>
      <c r="I53" s="78">
        <f t="shared" si="16"/>
        <v>1.0690528881619039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sheetPr>
    <pageSetUpPr fitToPage="1"/>
  </sheetPr>
  <dimension ref="A1:N53"/>
  <sheetViews>
    <sheetView showZeros="0" tabSelected="1" view="pageBreakPreview" zoomScale="6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D51" sqref="D5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>
        <v>5796</v>
      </c>
      <c r="G3" s="14"/>
      <c r="H3" s="15"/>
      <c r="I3" s="14">
        <f>SUM(C3:H3)</f>
        <v>5796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>
        <v>17337</v>
      </c>
      <c r="G4" s="18"/>
      <c r="H4" s="19"/>
      <c r="I4" s="18">
        <f t="shared" ref="I4:I41" si="0">SUM(C4:H4)</f>
        <v>17337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23133</v>
      </c>
      <c r="K5" s="21">
        <f>J5+'８月'!K5</f>
        <v>150722</v>
      </c>
      <c r="L5" s="95">
        <f>IF(ISERROR(K5/M5)," ",K5/M5)</f>
        <v>37.927025666834425</v>
      </c>
      <c r="M5" s="77">
        <f>N5+'８月'!M5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57449</v>
      </c>
      <c r="L8" s="36">
        <f>IF(ISERROR(K8/M8)," ",K8/M8)</f>
        <v>1.0667941766322513</v>
      </c>
      <c r="M8" s="51">
        <f>N8+'８月'!M8</f>
        <v>53852</v>
      </c>
      <c r="N8" s="50">
        <v>27525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104" t="s">
        <v>65</v>
      </c>
      <c r="M26" s="83">
        <f>N26+'８月'!M26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6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7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7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14954</v>
      </c>
      <c r="L32" s="101">
        <f t="shared" ref="L32" si="8">IF(ISERROR(K32/M32)," ",K32/M32)</f>
        <v>0.60697325161342697</v>
      </c>
      <c r="M32" s="83">
        <f>N32+'８月'!M32</f>
        <v>24637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9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9"/>
        <v>0</v>
      </c>
      <c r="J35" s="85">
        <f>SUM(I33:I35)</f>
        <v>0</v>
      </c>
      <c r="K35" s="21">
        <f>J35+'８月'!K35</f>
        <v>0</v>
      </c>
      <c r="L35" s="101" t="str">
        <f t="shared" ref="L35" si="10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J38+'８月'!K38</f>
        <v>0</v>
      </c>
      <c r="L38" s="101" t="str">
        <f t="shared" si="6"/>
        <v xml:space="preserve"> </v>
      </c>
      <c r="M38" s="83">
        <f>N38+'８月'!M38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>
        <v>15702</v>
      </c>
      <c r="H39" s="15"/>
      <c r="I39" s="18">
        <f t="shared" si="0"/>
        <v>15702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>
        <v>8214</v>
      </c>
      <c r="H40" s="19"/>
      <c r="I40" s="18">
        <f t="shared" si="0"/>
        <v>8214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23916</v>
      </c>
      <c r="K41" s="21">
        <f>J41+'８月'!K41</f>
        <v>23916</v>
      </c>
      <c r="L41" s="99">
        <f t="shared" si="6"/>
        <v>0.15949848277701825</v>
      </c>
      <c r="M41" s="83">
        <f>N41+'８月'!M41</f>
        <v>149945</v>
      </c>
      <c r="N41" s="84">
        <v>22661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1">D3+D6+D9+D12+D15+D18+D21+D24+D27+D30+D33+D36+D39</f>
        <v>0</v>
      </c>
      <c r="E42" s="14">
        <f t="shared" si="11"/>
        <v>0</v>
      </c>
      <c r="F42" s="14">
        <f t="shared" si="11"/>
        <v>5796</v>
      </c>
      <c r="G42" s="14">
        <f t="shared" si="11"/>
        <v>15702</v>
      </c>
      <c r="H42" s="14">
        <f t="shared" si="11"/>
        <v>0</v>
      </c>
      <c r="I42" s="14">
        <f t="shared" si="11"/>
        <v>21498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2">C4+C7+C10+C13+C16+C19+C22+C25+C28+C31+C34+C37+C40</f>
        <v>0</v>
      </c>
      <c r="D43" s="18">
        <f t="shared" si="11"/>
        <v>0</v>
      </c>
      <c r="E43" s="18">
        <f t="shared" si="11"/>
        <v>0</v>
      </c>
      <c r="F43" s="18">
        <f t="shared" si="11"/>
        <v>17337</v>
      </c>
      <c r="G43" s="18">
        <f t="shared" si="11"/>
        <v>8214</v>
      </c>
      <c r="H43" s="18">
        <f t="shared" si="11"/>
        <v>0</v>
      </c>
      <c r="I43" s="18">
        <f t="shared" si="11"/>
        <v>25551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2"/>
        <v>0</v>
      </c>
      <c r="D44" s="21">
        <f t="shared" si="11"/>
        <v>0</v>
      </c>
      <c r="E44" s="21">
        <f t="shared" si="11"/>
        <v>0</v>
      </c>
      <c r="F44" s="21">
        <f t="shared" si="11"/>
        <v>0</v>
      </c>
      <c r="G44" s="21">
        <f t="shared" si="11"/>
        <v>0</v>
      </c>
      <c r="H44" s="21">
        <f t="shared" si="11"/>
        <v>0</v>
      </c>
      <c r="I44" s="21">
        <f t="shared" si="11"/>
        <v>0</v>
      </c>
      <c r="J44" s="55">
        <f>J5+J8+J14+J17+J20+J23+J26+J29+J32+J35+J38+J11+J41</f>
        <v>47049</v>
      </c>
      <c r="K44" s="22">
        <f>J44+'８月'!K44</f>
        <v>247041</v>
      </c>
      <c r="L44" s="102">
        <f t="shared" si="6"/>
        <v>1.0412248166568321</v>
      </c>
      <c r="M44" s="83">
        <f>M5+M8+M11+M14+M17+M20+M23+M26+M29+M32+M35+M38+M41</f>
        <v>237260</v>
      </c>
      <c r="N44" s="84">
        <f>N5+N8+N11+N14+N17+N20+N23+N26+N29+N32+N35+N38+N41</f>
        <v>50186</v>
      </c>
    </row>
    <row r="45" spans="1:14" x14ac:dyDescent="0.15">
      <c r="A45" s="8"/>
      <c r="B45" s="9" t="s">
        <v>37</v>
      </c>
      <c r="C45" s="21">
        <f t="shared" ref="C45:H45" si="13">SUM(C42:C44)</f>
        <v>0</v>
      </c>
      <c r="D45" s="21">
        <f t="shared" si="13"/>
        <v>0</v>
      </c>
      <c r="E45" s="21">
        <f t="shared" si="13"/>
        <v>0</v>
      </c>
      <c r="F45" s="47">
        <f t="shared" si="13"/>
        <v>23133</v>
      </c>
      <c r="G45" s="47">
        <f t="shared" si="13"/>
        <v>23916</v>
      </c>
      <c r="H45" s="47">
        <f t="shared" si="13"/>
        <v>0</v>
      </c>
      <c r="I45" s="21">
        <f>SUM(C45:H45)</f>
        <v>47049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>
        <v>27525</v>
      </c>
      <c r="E46" s="40"/>
      <c r="F46" s="40">
        <v>22661</v>
      </c>
      <c r="G46" s="40"/>
      <c r="H46" s="40"/>
      <c r="I46" s="40">
        <f>SUM(C46:H46)</f>
        <v>50186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4">IF(ISERROR(B45/B46)," ",B45/B46)</f>
        <v xml:space="preserve"> </v>
      </c>
      <c r="C47" s="37" t="str">
        <f t="shared" si="14"/>
        <v xml:space="preserve"> </v>
      </c>
      <c r="D47" s="37">
        <f t="shared" si="14"/>
        <v>0</v>
      </c>
      <c r="E47" s="78" t="str">
        <f t="shared" si="14"/>
        <v xml:space="preserve"> </v>
      </c>
      <c r="F47" s="78">
        <f t="shared" si="14"/>
        <v>1.0208287365959137</v>
      </c>
      <c r="G47" s="78" t="str">
        <f t="shared" si="14"/>
        <v xml:space="preserve"> </v>
      </c>
      <c r="H47" s="78" t="str">
        <f t="shared" si="14"/>
        <v xml:space="preserve"> </v>
      </c>
      <c r="I47" s="78">
        <f t="shared" si="14"/>
        <v>0.93749252779659664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C42+'８月'!C48</f>
        <v>1778</v>
      </c>
      <c r="D48" s="14">
        <f>D42+'８月'!D48</f>
        <v>2700</v>
      </c>
      <c r="E48" s="14">
        <f>E42+'８月'!E48</f>
        <v>0</v>
      </c>
      <c r="F48" s="14">
        <f>F42+'８月'!F48</f>
        <v>32190</v>
      </c>
      <c r="G48" s="14">
        <f>G42+'８月'!G48</f>
        <v>26092</v>
      </c>
      <c r="H48" s="14">
        <f>H42+'８月'!H48</f>
        <v>0</v>
      </c>
      <c r="I48" s="14">
        <f>I42+'８月'!I48</f>
        <v>62760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C43+'８月'!C49</f>
        <v>9045</v>
      </c>
      <c r="D49" s="18">
        <f>D43+'８月'!D49</f>
        <v>26769</v>
      </c>
      <c r="E49" s="18">
        <f>E43+'８月'!E49</f>
        <v>0</v>
      </c>
      <c r="F49" s="18">
        <f>F43+'８月'!F49</f>
        <v>89234</v>
      </c>
      <c r="G49" s="18">
        <f>G43+'８月'!G49</f>
        <v>59233</v>
      </c>
      <c r="H49" s="18">
        <f>H43+'８月'!H49</f>
        <v>0</v>
      </c>
      <c r="I49" s="18">
        <f>I43+'８月'!I49</f>
        <v>184281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5">SUM(C48:C50)</f>
        <v>10823</v>
      </c>
      <c r="D51" s="24">
        <f t="shared" si="15"/>
        <v>29469</v>
      </c>
      <c r="E51" s="24">
        <f t="shared" si="15"/>
        <v>0</v>
      </c>
      <c r="F51" s="24">
        <f>SUM(F48:F50)</f>
        <v>121424</v>
      </c>
      <c r="G51" s="24">
        <f t="shared" si="15"/>
        <v>85325</v>
      </c>
      <c r="H51" s="24">
        <f t="shared" si="15"/>
        <v>0</v>
      </c>
      <c r="I51" s="24">
        <f>SUM(C51:H51)</f>
        <v>247041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C46+'８月'!C52</f>
        <v>21653</v>
      </c>
      <c r="D52" s="40">
        <f>D46+'８月'!D52</f>
        <v>53852</v>
      </c>
      <c r="E52" s="40">
        <f>E46+'８月'!E52</f>
        <v>0</v>
      </c>
      <c r="F52" s="40">
        <f>F46+'８月'!F52</f>
        <v>149945</v>
      </c>
      <c r="G52" s="40">
        <f>G46+'８月'!G52</f>
        <v>11810</v>
      </c>
      <c r="H52" s="40">
        <f>H46+'８月'!H52</f>
        <v>0</v>
      </c>
      <c r="I52" s="40">
        <f>SUM(C52:H52)</f>
        <v>237260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6">IF(ISERROR(D51/D52)," ",D51/D52)</f>
        <v>0.54722201589541708</v>
      </c>
      <c r="E53" s="78" t="str">
        <f t="shared" si="16"/>
        <v xml:space="preserve"> </v>
      </c>
      <c r="F53" s="78">
        <f t="shared" si="16"/>
        <v>0.80979025642735669</v>
      </c>
      <c r="G53" s="78">
        <f t="shared" si="16"/>
        <v>7.2248094834885688</v>
      </c>
      <c r="H53" s="78" t="str">
        <f t="shared" si="16"/>
        <v xml:space="preserve"> </v>
      </c>
      <c r="I53" s="78">
        <f t="shared" si="16"/>
        <v>1.0412248166568321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sheetPr>
    <pageSetUpPr fitToPage="1"/>
  </sheetPr>
  <dimension ref="A1:N53"/>
  <sheetViews>
    <sheetView showZeros="0" view="pageBreakPreview" zoomScale="6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1" sqref="G4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J5+'９月'!K5</f>
        <v>150722</v>
      </c>
      <c r="L5" s="95">
        <f>IF(ISERROR(K5/M5)," ",K5/M5)</f>
        <v>37.927025666834425</v>
      </c>
      <c r="M5" s="77">
        <f>N5+'９月'!M5</f>
        <v>3974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J8+'９月'!K8</f>
        <v>57449</v>
      </c>
      <c r="L8" s="36">
        <f>IF(ISERROR(K8/M8)," ",K8/M8)</f>
        <v>1.0667941766322513</v>
      </c>
      <c r="M8" s="51">
        <f>N8+'９月'!M8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99">
        <f t="shared" ref="L26" si="6">IF(ISERROR(K26/M26)," ",K26/M26)</f>
        <v>0</v>
      </c>
      <c r="M26" s="83">
        <f>N26+'９月'!M26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J29+'９月'!K29</f>
        <v>0</v>
      </c>
      <c r="L29" s="101" t="str">
        <f t="shared" ref="L29:L44" si="7">IF(ISERROR(K29/M29)," ",K29/M29)</f>
        <v xml:space="preserve"> </v>
      </c>
      <c r="M29" s="83">
        <f>N29+'９月'!M29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14954</v>
      </c>
      <c r="L32" s="101">
        <f t="shared" ref="L32" si="9">IF(ISERROR(K32/M32)," ",K32/M32)</f>
        <v>0.5640039224560609</v>
      </c>
      <c r="M32" s="83">
        <f>N32+'９月'!M32</f>
        <v>26514</v>
      </c>
      <c r="N32" s="84">
        <v>1877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J35+'９月'!K35</f>
        <v>0</v>
      </c>
      <c r="L35" s="101" t="str">
        <f t="shared" ref="L35" si="11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J38+'９月'!K38</f>
        <v>0</v>
      </c>
      <c r="L38" s="101" t="str">
        <f t="shared" si="7"/>
        <v xml:space="preserve"> </v>
      </c>
      <c r="M38" s="83">
        <f>N38+'９月'!M38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J41+'９月'!K41</f>
        <v>23916</v>
      </c>
      <c r="L41" s="99">
        <f t="shared" si="7"/>
        <v>0.15949848277701825</v>
      </c>
      <c r="M41" s="83">
        <f>N41+'９月'!M41</f>
        <v>149945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J44+'９月'!K44</f>
        <v>247041</v>
      </c>
      <c r="L44" s="102">
        <f t="shared" si="7"/>
        <v>1.0330521834764173</v>
      </c>
      <c r="M44" s="83">
        <f>M5+M8+M11+M14+M17+M20+M23+M26+M29+M32+M35+M38+M41</f>
        <v>239137</v>
      </c>
      <c r="N44" s="84">
        <f>N5+N8+N11+N14+N17+N20+N23+N26+N29+N32+N35+N38+N41</f>
        <v>1877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>
        <v>1877</v>
      </c>
      <c r="H46" s="40"/>
      <c r="I46" s="40">
        <f>SUM(C46:H46)</f>
        <v>1877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C42+'９月'!C48</f>
        <v>1778</v>
      </c>
      <c r="D48" s="14">
        <f>D42+'９月'!D48</f>
        <v>2700</v>
      </c>
      <c r="E48" s="14">
        <f>E42+'９月'!E48</f>
        <v>0</v>
      </c>
      <c r="F48" s="14">
        <f>F42+'９月'!F48</f>
        <v>32190</v>
      </c>
      <c r="G48" s="14">
        <f>G42+'９月'!G48</f>
        <v>26092</v>
      </c>
      <c r="H48" s="14">
        <f>H42+'９月'!H48</f>
        <v>0</v>
      </c>
      <c r="I48" s="14">
        <f>I42+'９月'!I48</f>
        <v>62760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C43+'９月'!C49</f>
        <v>9045</v>
      </c>
      <c r="D49" s="18">
        <f>D43+'９月'!D49</f>
        <v>26769</v>
      </c>
      <c r="E49" s="18">
        <f>E43+'９月'!E49</f>
        <v>0</v>
      </c>
      <c r="F49" s="18">
        <f>F43+'９月'!F49</f>
        <v>89234</v>
      </c>
      <c r="G49" s="18">
        <f>G43+'９月'!G49</f>
        <v>59233</v>
      </c>
      <c r="H49" s="18">
        <f>H43+'９月'!H49</f>
        <v>0</v>
      </c>
      <c r="I49" s="18">
        <f>I43+'９月'!I49</f>
        <v>184281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121424</v>
      </c>
      <c r="G51" s="24">
        <f t="shared" si="16"/>
        <v>85325</v>
      </c>
      <c r="H51" s="24">
        <f t="shared" si="16"/>
        <v>0</v>
      </c>
      <c r="I51" s="24">
        <f>SUM(C51:H51)</f>
        <v>247041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C46+'９月'!C52</f>
        <v>21653</v>
      </c>
      <c r="D52" s="40">
        <f>D46+'９月'!D52</f>
        <v>53852</v>
      </c>
      <c r="E52" s="40">
        <f>E46+'９月'!E52</f>
        <v>0</v>
      </c>
      <c r="F52" s="40">
        <f>F46+'９月'!F52</f>
        <v>149945</v>
      </c>
      <c r="G52" s="40">
        <f>G46+'９月'!G52</f>
        <v>13687</v>
      </c>
      <c r="H52" s="40">
        <f>H46+'９月'!H52</f>
        <v>0</v>
      </c>
      <c r="I52" s="40">
        <f>SUM(C52:H52)</f>
        <v>239137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0.54722201589541708</v>
      </c>
      <c r="E53" s="78" t="str">
        <f t="shared" si="17"/>
        <v xml:space="preserve"> </v>
      </c>
      <c r="F53" s="78">
        <f t="shared" si="17"/>
        <v>0.80979025642735669</v>
      </c>
      <c r="G53" s="78">
        <f t="shared" si="17"/>
        <v>6.2340176810111787</v>
      </c>
      <c r="H53" s="78" t="str">
        <f t="shared" si="17"/>
        <v xml:space="preserve"> </v>
      </c>
      <c r="I53" s="78">
        <f t="shared" si="17"/>
        <v>1.0330521834764173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sheetPr>
    <pageSetUpPr fitToPage="1"/>
  </sheetPr>
  <dimension ref="A1:N53"/>
  <sheetViews>
    <sheetView showZeros="0" view="pageBreakPreview" zoomScale="60" zoomScaleNormal="80" workbookViewId="0">
      <pane xSplit="2" ySplit="2" topLeftCell="C6" activePane="bottomRight" state="frozen"/>
      <selection activeCell="O49" sqref="O49"/>
      <selection pane="topRight" activeCell="O49" sqref="O49"/>
      <selection pane="bottomLeft" activeCell="O49" sqref="O49"/>
      <selection pane="bottomRight" sqref="A1:XFD1048576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150722</v>
      </c>
      <c r="L5" s="95">
        <f>IF(ISERROR(K5/M5)," ",K5/M5)</f>
        <v>27.963265306122448</v>
      </c>
      <c r="M5" s="77">
        <f>N5+'１０月'!M5</f>
        <v>5390</v>
      </c>
      <c r="N5" s="76">
        <v>1416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57449</v>
      </c>
      <c r="L8" s="36">
        <f>IF(ISERROR(K8/M8)," ",K8/M8)</f>
        <v>1.0667941766322513</v>
      </c>
      <c r="M8" s="51">
        <f>N8+'１０月'!M8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>
        <f t="shared" ref="L26" si="6">IF(ISERROR(K26/M26)," ",K26/M26)</f>
        <v>0</v>
      </c>
      <c r="M26" s="83">
        <f>N26+'１０月'!M26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0</v>
      </c>
      <c r="L29" s="101" t="str">
        <f t="shared" ref="L29:L44" si="7">IF(ISERROR(K29/M29)," ",K29/M29)</f>
        <v xml:space="preserve"> </v>
      </c>
      <c r="M29" s="83">
        <f>N29+'１０月'!M29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14954</v>
      </c>
      <c r="L32" s="101">
        <f t="shared" ref="L32" si="9">IF(ISERROR(K32/M32)," ",K32/M32)</f>
        <v>0.5640039224560609</v>
      </c>
      <c r="M32" s="83">
        <f>N32+'１０月'!M32</f>
        <v>26514</v>
      </c>
      <c r="N32" s="84">
        <v>0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J41+'１０月'!K41</f>
        <v>23916</v>
      </c>
      <c r="L41" s="99">
        <f t="shared" si="7"/>
        <v>0.13690459153591197</v>
      </c>
      <c r="M41" s="83">
        <f>N41+'１０月'!M41</f>
        <v>174691</v>
      </c>
      <c r="N41" s="84">
        <v>24746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247041</v>
      </c>
      <c r="L44" s="102">
        <f t="shared" si="7"/>
        <v>0.93117953705064849</v>
      </c>
      <c r="M44" s="83">
        <f>M5+M8+M11+M14+M17+M20+M23+M26+M29+M32+M35+M38+M41</f>
        <v>265299</v>
      </c>
      <c r="N44" s="84">
        <f>N5+N8+N11+N14+N17+N20+N23+N26+N29+N32+N35+N38+N41</f>
        <v>26162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>
        <v>22482</v>
      </c>
      <c r="E46" s="40"/>
      <c r="F46" s="40">
        <v>24746</v>
      </c>
      <c r="G46" s="40">
        <v>1416</v>
      </c>
      <c r="H46" s="40"/>
      <c r="I46" s="40">
        <f>SUM(C46:H46)</f>
        <v>48644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C42+'１０月'!C48</f>
        <v>1778</v>
      </c>
      <c r="D48" s="14">
        <f>D42+'１０月'!D48</f>
        <v>2700</v>
      </c>
      <c r="E48" s="14">
        <f>E42+'１０月'!E48</f>
        <v>0</v>
      </c>
      <c r="F48" s="14">
        <f>F42+'１０月'!F48</f>
        <v>32190</v>
      </c>
      <c r="G48" s="14">
        <f>G42+'１０月'!G48</f>
        <v>26092</v>
      </c>
      <c r="H48" s="14">
        <f>H42+'１０月'!H48</f>
        <v>0</v>
      </c>
      <c r="I48" s="14">
        <f>I42+'１０月'!I48</f>
        <v>62760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C43+'１０月'!C49</f>
        <v>9045</v>
      </c>
      <c r="D49" s="18">
        <f>D43+'１０月'!D49</f>
        <v>26769</v>
      </c>
      <c r="E49" s="18">
        <f>E43+'１０月'!E49</f>
        <v>0</v>
      </c>
      <c r="F49" s="18">
        <f>F43+'１０月'!F49</f>
        <v>89234</v>
      </c>
      <c r="G49" s="18">
        <f>G43+'１０月'!G49</f>
        <v>59233</v>
      </c>
      <c r="H49" s="18">
        <f>H43+'１０月'!H49</f>
        <v>0</v>
      </c>
      <c r="I49" s="18">
        <f>I43+'１０月'!I49</f>
        <v>184281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121424</v>
      </c>
      <c r="G51" s="24">
        <f t="shared" si="16"/>
        <v>85325</v>
      </c>
      <c r="H51" s="24">
        <f t="shared" si="16"/>
        <v>0</v>
      </c>
      <c r="I51" s="24">
        <f>SUM(C51:H51)</f>
        <v>247041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C46+'１０月'!C52</f>
        <v>21653</v>
      </c>
      <c r="D52" s="40">
        <f>D46+'１０月'!D52</f>
        <v>76334</v>
      </c>
      <c r="E52" s="40">
        <f>E46+'１０月'!E52</f>
        <v>0</v>
      </c>
      <c r="F52" s="40">
        <f>F46+'１０月'!F52</f>
        <v>174691</v>
      </c>
      <c r="G52" s="40">
        <f>G46+'１０月'!G52</f>
        <v>15103</v>
      </c>
      <c r="H52" s="40">
        <f>H46+'１０月'!H52</f>
        <v>0</v>
      </c>
      <c r="I52" s="40">
        <f>SUM(C52:H52)</f>
        <v>287781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0.38605339691356405</v>
      </c>
      <c r="E53" s="78" t="str">
        <f t="shared" si="17"/>
        <v xml:space="preserve"> </v>
      </c>
      <c r="F53" s="78">
        <f t="shared" si="17"/>
        <v>0.69507873903063122</v>
      </c>
      <c r="G53" s="78">
        <f t="shared" si="17"/>
        <v>5.6495398265245313</v>
      </c>
      <c r="H53" s="78" t="str">
        <f t="shared" si="17"/>
        <v xml:space="preserve"> </v>
      </c>
      <c r="I53" s="78">
        <f t="shared" si="17"/>
        <v>0.85843401753416659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sheetPr>
    <pageSetUpPr fitToPage="1"/>
  </sheetPr>
  <dimension ref="A1:N53"/>
  <sheetViews>
    <sheetView showZeros="0" view="pageBreakPreview" zoomScale="60" zoomScaleNormal="80" workbookViewId="0">
      <pane xSplit="2" ySplit="2" topLeftCell="C3" activePane="bottomRight" state="frozen"/>
      <selection activeCell="O49" sqref="O49"/>
      <selection pane="topRight" activeCell="O49" sqref="O49"/>
      <selection pane="bottomLeft" activeCell="O49" sqref="O49"/>
      <selection pane="bottomRight" activeCell="G41" sqref="G41"/>
    </sheetView>
  </sheetViews>
  <sheetFormatPr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105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150722</v>
      </c>
      <c r="L5" s="95">
        <f>IF(ISERROR(K5/M5)," ",K5/M5)</f>
        <v>21.824790037648423</v>
      </c>
      <c r="M5" s="77">
        <f>N5+'１１月'!M5</f>
        <v>6906</v>
      </c>
      <c r="N5" s="76">
        <v>1516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57449</v>
      </c>
      <c r="L8" s="36">
        <f>IF(ISERROR(K8/M8)," ",K8/M8)</f>
        <v>1.0667941766322513</v>
      </c>
      <c r="M8" s="51">
        <f>N8+'１１月'!M8</f>
        <v>53852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4852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0</v>
      </c>
      <c r="L29" s="101">
        <f t="shared" ref="L29:L44" si="7">IF(ISERROR(K29/M29)," ",K29/M29)</f>
        <v>0</v>
      </c>
      <c r="M29" s="83">
        <f>N29+'１１月'!M29</f>
        <v>5362</v>
      </c>
      <c r="N29" s="84">
        <v>5362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14954</v>
      </c>
      <c r="L32" s="101">
        <f t="shared" ref="L32" si="9">IF(ISERROR(K32/M32)," ",K32/M32)</f>
        <v>0.48401087519419989</v>
      </c>
      <c r="M32" s="83">
        <f>N32+'１１月'!M32</f>
        <v>30896</v>
      </c>
      <c r="N32" s="84">
        <v>4382</v>
      </c>
    </row>
    <row r="33" spans="1:14" x14ac:dyDescent="0.15">
      <c r="A33" s="11"/>
      <c r="B33" s="11" t="s">
        <v>9</v>
      </c>
      <c r="C33" s="14"/>
      <c r="D33" s="14"/>
      <c r="E33" s="14"/>
      <c r="F33" s="14"/>
      <c r="G33" s="14"/>
      <c r="H33" s="15"/>
      <c r="I33" s="14">
        <f>SUM(C33:H33)</f>
        <v>0</v>
      </c>
      <c r="J33" s="48"/>
      <c r="K33" s="14"/>
      <c r="L33" s="100"/>
      <c r="M33" s="61"/>
      <c r="N33" s="43"/>
    </row>
    <row r="34" spans="1:14" x14ac:dyDescent="0.15">
      <c r="A34" s="10"/>
      <c r="B34" s="10" t="s">
        <v>10</v>
      </c>
      <c r="C34" s="18"/>
      <c r="D34" s="18"/>
      <c r="E34" s="18"/>
      <c r="F34" s="18"/>
      <c r="G34" s="18"/>
      <c r="H34" s="19"/>
      <c r="I34" s="18">
        <f t="shared" ref="I34:I35" si="10">SUM(C34:H34)</f>
        <v>0</v>
      </c>
      <c r="J34" s="4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18"/>
      <c r="D35" s="18"/>
      <c r="E35" s="18"/>
      <c r="F35" s="18"/>
      <c r="G35" s="18"/>
      <c r="H35" s="19"/>
      <c r="I35" s="21">
        <f t="shared" si="10"/>
        <v>0</v>
      </c>
      <c r="J35" s="85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1"/>
      <c r="B36" s="11" t="s">
        <v>9</v>
      </c>
      <c r="C36" s="14"/>
      <c r="D36" s="14"/>
      <c r="E36" s="14"/>
      <c r="F36" s="14"/>
      <c r="G36" s="14"/>
      <c r="H36" s="15"/>
      <c r="I36" s="14">
        <f>SUM(C36:H36)</f>
        <v>0</v>
      </c>
      <c r="J36" s="48"/>
      <c r="K36" s="18"/>
      <c r="L36" s="100"/>
      <c r="M36" s="61"/>
      <c r="N36" s="43"/>
    </row>
    <row r="37" spans="1:14" x14ac:dyDescent="0.15">
      <c r="A37" s="10"/>
      <c r="B37" s="10" t="s">
        <v>10</v>
      </c>
      <c r="C37" s="18"/>
      <c r="D37" s="18"/>
      <c r="E37" s="18"/>
      <c r="F37" s="18"/>
      <c r="G37" s="18"/>
      <c r="H37" s="19"/>
      <c r="I37" s="18">
        <f t="shared" si="0"/>
        <v>0</v>
      </c>
      <c r="J37" s="4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18"/>
      <c r="D38" s="18"/>
      <c r="E38" s="18"/>
      <c r="F38" s="18"/>
      <c r="G38" s="18"/>
      <c r="H38" s="19"/>
      <c r="I38" s="21">
        <f t="shared" si="0"/>
        <v>0</v>
      </c>
      <c r="J38" s="85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15">
      <c r="A39" s="11"/>
      <c r="B39" s="11" t="s">
        <v>9</v>
      </c>
      <c r="C39" s="14"/>
      <c r="D39" s="14"/>
      <c r="E39" s="14"/>
      <c r="F39" s="14"/>
      <c r="G39" s="14"/>
      <c r="H39" s="15"/>
      <c r="I39" s="18">
        <f t="shared" si="0"/>
        <v>0</v>
      </c>
      <c r="J39" s="48"/>
      <c r="K39" s="14"/>
      <c r="L39" s="100"/>
      <c r="M39" s="61"/>
      <c r="N39" s="43"/>
    </row>
    <row r="40" spans="1:14" x14ac:dyDescent="0.15">
      <c r="A40" s="10"/>
      <c r="B40" s="10" t="s">
        <v>10</v>
      </c>
      <c r="C40" s="18"/>
      <c r="D40" s="18"/>
      <c r="E40" s="18"/>
      <c r="F40" s="18"/>
      <c r="G40" s="18"/>
      <c r="H40" s="19"/>
      <c r="I40" s="18">
        <f t="shared" si="0"/>
        <v>0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0</v>
      </c>
      <c r="K41" s="21">
        <f>J41+'１１月'!K41</f>
        <v>23916</v>
      </c>
      <c r="L41" s="99">
        <f t="shared" si="7"/>
        <v>0.12107160213834441</v>
      </c>
      <c r="M41" s="83">
        <f>N41+'１１月'!M41</f>
        <v>197536</v>
      </c>
      <c r="N41" s="84">
        <v>22845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247041</v>
      </c>
      <c r="L44" s="102">
        <f t="shared" si="7"/>
        <v>0.8251092169777291</v>
      </c>
      <c r="M44" s="83">
        <f>M5+M8+M11+M14+M17+M20+M23+M26+M29+M32+M35+M38+M41</f>
        <v>299404</v>
      </c>
      <c r="N44" s="84">
        <f>N5+N8+N11+N14+N17+N20+N23+N26+N29+N32+N35+N38+N41</f>
        <v>34105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6"/>
      <c r="K45" s="107"/>
      <c r="L45" s="108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>
        <v>22845</v>
      </c>
      <c r="G46" s="40">
        <v>11260</v>
      </c>
      <c r="H46" s="40"/>
      <c r="I46" s="40">
        <f>SUM(C46:H46)</f>
        <v>34105</v>
      </c>
      <c r="J46" s="109"/>
      <c r="K46" s="110"/>
      <c r="L46" s="111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09"/>
      <c r="K47" s="110"/>
      <c r="L47" s="111"/>
    </row>
    <row r="48" spans="1:14" x14ac:dyDescent="0.15">
      <c r="A48" s="11"/>
      <c r="B48" s="11" t="s">
        <v>40</v>
      </c>
      <c r="C48" s="14">
        <f>C42+'１１月'!C48</f>
        <v>1778</v>
      </c>
      <c r="D48" s="14">
        <f>D42+'１１月'!D48</f>
        <v>2700</v>
      </c>
      <c r="E48" s="14">
        <f>E42+'１１月'!E48</f>
        <v>0</v>
      </c>
      <c r="F48" s="14">
        <f>F42+'１１月'!F48</f>
        <v>32190</v>
      </c>
      <c r="G48" s="14">
        <f>G42+'１１月'!G48</f>
        <v>26092</v>
      </c>
      <c r="H48" s="14">
        <f>H42+'１１月'!H48</f>
        <v>0</v>
      </c>
      <c r="I48" s="14">
        <f>I42+'１１月'!I48</f>
        <v>62760</v>
      </c>
      <c r="J48" s="109"/>
      <c r="K48" s="110"/>
      <c r="L48" s="111"/>
    </row>
    <row r="49" spans="1:12" x14ac:dyDescent="0.15">
      <c r="A49" s="10"/>
      <c r="B49" s="10" t="s">
        <v>41</v>
      </c>
      <c r="C49" s="18">
        <f>C43+'１１月'!C49</f>
        <v>9045</v>
      </c>
      <c r="D49" s="18">
        <f>D43+'１１月'!D49</f>
        <v>26769</v>
      </c>
      <c r="E49" s="18">
        <f>E43+'１１月'!E49</f>
        <v>0</v>
      </c>
      <c r="F49" s="18">
        <f>F43+'１１月'!F49</f>
        <v>89234</v>
      </c>
      <c r="G49" s="18">
        <f>G43+'１１月'!G49</f>
        <v>59233</v>
      </c>
      <c r="H49" s="18">
        <f>H43+'１１月'!H49</f>
        <v>0</v>
      </c>
      <c r="I49" s="18">
        <f>I43+'１１月'!I49</f>
        <v>184281</v>
      </c>
      <c r="J49" s="109"/>
      <c r="K49" s="110"/>
      <c r="L49" s="111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09"/>
      <c r="K50" s="110"/>
      <c r="L50" s="111"/>
    </row>
    <row r="51" spans="1:12" x14ac:dyDescent="0.15">
      <c r="A51" s="56"/>
      <c r="B51" s="9" t="s">
        <v>37</v>
      </c>
      <c r="C51" s="24">
        <f t="shared" ref="C51:H51" si="16">SUM(C48:C50)</f>
        <v>10823</v>
      </c>
      <c r="D51" s="24">
        <f t="shared" si="16"/>
        <v>29469</v>
      </c>
      <c r="E51" s="24">
        <f t="shared" si="16"/>
        <v>0</v>
      </c>
      <c r="F51" s="24">
        <f>SUM(F48:F50)</f>
        <v>121424</v>
      </c>
      <c r="G51" s="24">
        <f t="shared" si="16"/>
        <v>85325</v>
      </c>
      <c r="H51" s="24">
        <f t="shared" si="16"/>
        <v>0</v>
      </c>
      <c r="I51" s="24">
        <f>SUM(C51:H51)</f>
        <v>247041</v>
      </c>
      <c r="J51" s="109"/>
      <c r="K51" s="110"/>
      <c r="L51" s="111"/>
    </row>
    <row r="52" spans="1:12" x14ac:dyDescent="0.15">
      <c r="A52" s="57" t="s">
        <v>51</v>
      </c>
      <c r="B52" s="39"/>
      <c r="C52" s="40">
        <f>C46+'１１月'!C52</f>
        <v>21653</v>
      </c>
      <c r="D52" s="40">
        <f>D46+'１１月'!D52</f>
        <v>76334</v>
      </c>
      <c r="E52" s="40">
        <f>E46+'１１月'!E52</f>
        <v>0</v>
      </c>
      <c r="F52" s="40">
        <f>F46+'１１月'!F52</f>
        <v>197536</v>
      </c>
      <c r="G52" s="40">
        <f>G46+'１１月'!G52</f>
        <v>26363</v>
      </c>
      <c r="H52" s="40">
        <f>H46+'１１月'!H52</f>
        <v>0</v>
      </c>
      <c r="I52" s="40">
        <f>SUM(C52:H52)</f>
        <v>321886</v>
      </c>
      <c r="J52" s="109"/>
      <c r="K52" s="110"/>
      <c r="L52" s="111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0.49983835958065859</v>
      </c>
      <c r="D53" s="37">
        <f t="shared" ref="D53:I53" si="17">IF(ISERROR(D51/D52)," ",D51/D52)</f>
        <v>0.38605339691356405</v>
      </c>
      <c r="E53" s="78" t="str">
        <f t="shared" si="17"/>
        <v xml:space="preserve"> </v>
      </c>
      <c r="F53" s="78">
        <f t="shared" si="17"/>
        <v>0.61469301798153253</v>
      </c>
      <c r="G53" s="78">
        <f t="shared" si="17"/>
        <v>3.236543640708569</v>
      </c>
      <c r="H53" s="78" t="str">
        <f t="shared" si="17"/>
        <v xml:space="preserve"> </v>
      </c>
      <c r="I53" s="78">
        <f t="shared" si="17"/>
        <v>0.76747979098190044</v>
      </c>
      <c r="J53" s="112"/>
      <c r="K53" s="113"/>
      <c r="L53" s="114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J5" sqref="J5"/>
    </sheetView>
  </sheetViews>
  <sheetFormatPr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5" t="s">
        <v>25</v>
      </c>
      <c r="J1" s="116"/>
      <c r="K1" s="3"/>
      <c r="L1" s="125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6"/>
    </row>
    <row r="3" spans="1:13" x14ac:dyDescent="0.15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6611</v>
      </c>
      <c r="G3" s="14">
        <f>SUM('１月:３月'!G3)</f>
        <v>6749</v>
      </c>
      <c r="H3" s="14">
        <f>SUM('１月:３月'!H3)</f>
        <v>0</v>
      </c>
      <c r="I3" s="14">
        <f t="shared" ref="I3:I29" si="0">SUM(C3:H3)</f>
        <v>13360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18762</v>
      </c>
      <c r="G4" s="68">
        <f>SUM('１月:３月'!G4)</f>
        <v>22549</v>
      </c>
      <c r="H4" s="68">
        <f>SUM('１月:３月'!H4)</f>
        <v>0</v>
      </c>
      <c r="I4" s="68">
        <f t="shared" si="0"/>
        <v>41311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54671</v>
      </c>
      <c r="K5" s="89">
        <v>0</v>
      </c>
      <c r="L5" s="86" t="str">
        <f>IF(ISERROR(J5/K5), " ",(J5/K5))</f>
        <v xml:space="preserve"> </v>
      </c>
    </row>
    <row r="6" spans="1:13" x14ac:dyDescent="0.15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>
        <v>0</v>
      </c>
      <c r="L6" s="87"/>
    </row>
    <row r="7" spans="1:13" x14ac:dyDescent="0.15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>
        <v>0</v>
      </c>
      <c r="L7" s="88"/>
    </row>
    <row r="8" spans="1:13" x14ac:dyDescent="0.15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0</v>
      </c>
      <c r="L8" s="86" t="str">
        <f>IF(ISERROR(J8/K8), " ",(J8/K8))</f>
        <v xml:space="preserve"> </v>
      </c>
    </row>
    <row r="9" spans="1:13" x14ac:dyDescent="0.15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>
        <v>0</v>
      </c>
      <c r="L9" s="88"/>
    </row>
    <row r="10" spans="1:13" x14ac:dyDescent="0.15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>
        <v>0</v>
      </c>
      <c r="L10" s="88"/>
    </row>
    <row r="11" spans="1:13" x14ac:dyDescent="0.15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>
        <v>0</v>
      </c>
      <c r="L12" s="87"/>
      <c r="M12" s="69"/>
    </row>
    <row r="13" spans="1:13" x14ac:dyDescent="0.15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>
        <v>0</v>
      </c>
      <c r="L13" s="88"/>
    </row>
    <row r="14" spans="1:13" x14ac:dyDescent="0.15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>
        <v>0</v>
      </c>
      <c r="L15" s="87"/>
    </row>
    <row r="16" spans="1:13" x14ac:dyDescent="0.15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>
        <v>0</v>
      </c>
      <c r="L16" s="88"/>
    </row>
    <row r="17" spans="1:12" x14ac:dyDescent="0.15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>
        <v>0</v>
      </c>
      <c r="L18" s="87"/>
    </row>
    <row r="19" spans="1:12" x14ac:dyDescent="0.15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>
        <v>0</v>
      </c>
      <c r="L19" s="88"/>
    </row>
    <row r="20" spans="1:12" x14ac:dyDescent="0.15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>
        <v>0</v>
      </c>
      <c r="L21" s="87"/>
    </row>
    <row r="22" spans="1:12" x14ac:dyDescent="0.15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>
        <v>0</v>
      </c>
      <c r="L22" s="88"/>
    </row>
    <row r="23" spans="1:12" x14ac:dyDescent="0.15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>
        <v>0</v>
      </c>
      <c r="L24" s="87"/>
    </row>
    <row r="25" spans="1:12" x14ac:dyDescent="0.15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>
        <v>0</v>
      </c>
      <c r="L25" s="88"/>
    </row>
    <row r="26" spans="1:12" x14ac:dyDescent="0.15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0</v>
      </c>
      <c r="L26" s="86" t="str">
        <f>IF(ISERROR(J26/K26), " ",(J26/K26))</f>
        <v xml:space="preserve"> </v>
      </c>
    </row>
    <row r="27" spans="1:12" x14ac:dyDescent="0.15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>
        <v>0</v>
      </c>
      <c r="L27" s="87"/>
    </row>
    <row r="28" spans="1:12" x14ac:dyDescent="0.15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>
        <v>0</v>
      </c>
      <c r="L28" s="88"/>
    </row>
    <row r="29" spans="1:12" x14ac:dyDescent="0.15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0</v>
      </c>
      <c r="L29" s="86" t="str">
        <f>IF(ISERROR(J29/K29), " ",(J29/K29))</f>
        <v xml:space="preserve"> </v>
      </c>
    </row>
    <row r="30" spans="1:12" x14ac:dyDescent="0.15">
      <c r="A30" s="11"/>
      <c r="B30" s="11" t="s">
        <v>9</v>
      </c>
      <c r="C30" s="14">
        <f>SUM('１月:３月'!C30)</f>
        <v>1035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0</v>
      </c>
      <c r="H30" s="14">
        <f>SUM('１月:３月'!H30)</f>
        <v>0</v>
      </c>
      <c r="I30" s="14">
        <f t="shared" ref="I30:I35" si="1">SUM(C30:H30)</f>
        <v>1035</v>
      </c>
      <c r="J30" s="48"/>
      <c r="K30" s="64">
        <v>0</v>
      </c>
      <c r="L30" s="87"/>
    </row>
    <row r="31" spans="1:12" x14ac:dyDescent="0.15">
      <c r="A31" s="10"/>
      <c r="B31" s="67" t="s">
        <v>10</v>
      </c>
      <c r="C31" s="68">
        <f>SUM('１月:３月'!C31)</f>
        <v>1762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0</v>
      </c>
      <c r="H31" s="68">
        <f>SUM('１月:３月'!H31)</f>
        <v>0</v>
      </c>
      <c r="I31" s="68">
        <f t="shared" si="1"/>
        <v>1762</v>
      </c>
      <c r="J31" s="44"/>
      <c r="K31" s="64">
        <v>0</v>
      </c>
      <c r="L31" s="88"/>
    </row>
    <row r="32" spans="1:12" x14ac:dyDescent="0.15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2797</v>
      </c>
      <c r="K32" s="89">
        <v>0</v>
      </c>
      <c r="L32" s="86" t="str">
        <f>IF(ISERROR(J32/K32), " ",(J32/K32))</f>
        <v xml:space="preserve"> </v>
      </c>
    </row>
    <row r="33" spans="1:12" x14ac:dyDescent="0.15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>
        <v>0</v>
      </c>
      <c r="L33" s="87"/>
    </row>
    <row r="34" spans="1:12" x14ac:dyDescent="0.15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>
        <v>0</v>
      </c>
      <c r="L34" s="88"/>
    </row>
    <row r="35" spans="1:12" x14ac:dyDescent="0.15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15">
      <c r="A36" s="11"/>
      <c r="B36" s="11" t="s">
        <v>9</v>
      </c>
      <c r="C36" s="14">
        <f>C3+C6+C9+C12+C15+C18+C21+C24+C27+C30+C33</f>
        <v>1035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6611</v>
      </c>
      <c r="G36" s="14">
        <f t="shared" si="2"/>
        <v>6749</v>
      </c>
      <c r="H36" s="14">
        <f t="shared" si="2"/>
        <v>0</v>
      </c>
      <c r="I36" s="14">
        <f>I3+I6+I9+I12+I15+I18+I21+I24+I27+I30+I33</f>
        <v>14395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1762</v>
      </c>
      <c r="D37" s="68">
        <f t="shared" si="3"/>
        <v>0</v>
      </c>
      <c r="E37" s="68">
        <f t="shared" si="3"/>
        <v>0</v>
      </c>
      <c r="F37" s="68">
        <f t="shared" si="3"/>
        <v>18762</v>
      </c>
      <c r="G37" s="68">
        <f t="shared" si="3"/>
        <v>22549</v>
      </c>
      <c r="H37" s="68">
        <f t="shared" si="3"/>
        <v>0</v>
      </c>
      <c r="I37" s="70">
        <f>I4+I7+I10+I13+I16+I19+I22+I25+I28+I31+I34</f>
        <v>43073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57468</v>
      </c>
      <c r="K38" s="89">
        <v>0</v>
      </c>
      <c r="L38" s="86" t="str">
        <f>IF(ISERROR(J38/K38), " ",(J38/K38))</f>
        <v xml:space="preserve"> </v>
      </c>
    </row>
    <row r="39" spans="1:12" x14ac:dyDescent="0.15">
      <c r="A39" s="8"/>
      <c r="B39" s="9" t="s">
        <v>37</v>
      </c>
      <c r="C39" s="21">
        <f t="shared" ref="C39:H39" si="4">SUM(C36:C38)</f>
        <v>2797</v>
      </c>
      <c r="D39" s="21">
        <f t="shared" si="4"/>
        <v>0</v>
      </c>
      <c r="E39" s="21">
        <f t="shared" si="4"/>
        <v>0</v>
      </c>
      <c r="F39" s="47">
        <f t="shared" si="4"/>
        <v>25373</v>
      </c>
      <c r="G39" s="47">
        <f t="shared" si="4"/>
        <v>29298</v>
      </c>
      <c r="H39" s="47">
        <f t="shared" si="4"/>
        <v>0</v>
      </c>
      <c r="I39" s="24">
        <f>SUM(C39:H39)</f>
        <v>57468</v>
      </c>
      <c r="J39" s="117"/>
      <c r="K39" s="118"/>
      <c r="L39" s="119"/>
    </row>
    <row r="40" spans="1:12" x14ac:dyDescent="0.15">
      <c r="A40" s="39" t="s">
        <v>46</v>
      </c>
      <c r="B40" s="39"/>
      <c r="C40" s="40"/>
      <c r="D40" s="40"/>
      <c r="E40" s="40"/>
      <c r="F40" s="40"/>
      <c r="G40" s="40"/>
      <c r="H40" s="40"/>
      <c r="I40" s="40"/>
      <c r="J40" s="120"/>
      <c r="K40" s="118"/>
      <c r="L40" s="121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 t="str">
        <f t="shared" ref="C41:I41" si="5">IF(ISERROR(C39/C40), "   ",(C39/C40))</f>
        <v xml:space="preserve">   </v>
      </c>
      <c r="D41" s="42" t="str">
        <f t="shared" si="5"/>
        <v xml:space="preserve">   </v>
      </c>
      <c r="E41" s="42" t="str">
        <f t="shared" si="5"/>
        <v xml:space="preserve">   </v>
      </c>
      <c r="F41" s="42" t="str">
        <f t="shared" si="5"/>
        <v xml:space="preserve">   </v>
      </c>
      <c r="G41" s="42" t="str">
        <f t="shared" si="5"/>
        <v xml:space="preserve">   </v>
      </c>
      <c r="H41" s="42" t="str">
        <f t="shared" si="5"/>
        <v xml:space="preserve">   </v>
      </c>
      <c r="I41" s="42" t="str">
        <f t="shared" si="5"/>
        <v xml:space="preserve">   </v>
      </c>
      <c r="J41" s="122"/>
      <c r="K41" s="123"/>
      <c r="L41" s="124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9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2025-10-13T01:28:59Z</dcterms:modified>
</cp:coreProperties>
</file>